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<sst xmlns="http://schemas.openxmlformats.org/spreadsheetml/2006/main" count="17" uniqueCount="17">
  <si>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L(cm)</t>
  </si>
  <si>
    <t>T(Sec)</t>
  </si>
  <si>
    <t>g(cm/Sec^2)</t>
  </si>
  <si>
    <t>g(avg)</t>
  </si>
  <si>
    <t>dL=</t>
  </si>
  <si>
    <t>dT=</t>
  </si>
  <si>
    <t>dg=</t>
  </si>
  <si>
    <t>dg/g=</t>
  </si>
  <si>
    <t>dg'=</t>
  </si>
  <si>
    <t>(dg'/gavr)*100</t>
  </si>
  <si>
    <t>(dg/g)*100</t>
  </si>
  <si>
    <t>T^2(s^2)</t>
  </si>
  <si>
    <t>slope=4*Pi^2/g</t>
  </si>
  <si>
    <t>g=4*Pi^2/slope=</t>
  </si>
  <si>
    <t>cm/S^2</t>
  </si>
  <si>
    <t>DT</t>
  </si>
  <si>
    <t>D(T2)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</si>
</sst>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05"/>
          <c:w val="0.978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Sheet1!$C$9:$I$9</c:f>
                <c:numCache>
                  <c:ptCount val="7"/>
                  <c:pt idx="0">
                    <c:v>0.215</c:v>
                  </c:pt>
                  <c:pt idx="1">
                    <c:v>0.198</c:v>
                  </c:pt>
                  <c:pt idx="2">
                    <c:v>0.18300000000000002</c:v>
                  </c:pt>
                  <c:pt idx="3">
                    <c:v>0.164</c:v>
                  </c:pt>
                  <c:pt idx="4">
                    <c:v>0.15200000000000002</c:v>
                  </c:pt>
                  <c:pt idx="5">
                    <c:v>0.133</c:v>
                  </c:pt>
                  <c:pt idx="6">
                    <c:v>0.118</c:v>
                  </c:pt>
                </c:numCache>
              </c:numRef>
            </c:plus>
            <c:minus>
              <c:numRef>
                <c:f>Sheet1!$C$9:$I$9</c:f>
                <c:numCache>
                  <c:ptCount val="7"/>
                  <c:pt idx="0">
                    <c:v>0.215</c:v>
                  </c:pt>
                  <c:pt idx="1">
                    <c:v>0.198</c:v>
                  </c:pt>
                  <c:pt idx="2">
                    <c:v>0.18300000000000002</c:v>
                  </c:pt>
                  <c:pt idx="3">
                    <c:v>0.164</c:v>
                  </c:pt>
                  <c:pt idx="4">
                    <c:v>0.15200000000000002</c:v>
                  </c:pt>
                  <c:pt idx="5">
                    <c:v>0.133</c:v>
                  </c:pt>
                  <c:pt idx="6">
                    <c:v>0.118</c:v>
                  </c:pt>
                </c:numCache>
              </c:numRef>
            </c:minus>
            <c:noEndCap val="0"/>
          </c:errBars>
          <c:xVal>
            <c:numRef>
              <c:f>Sheet1!$C$4:$I$4</c:f>
              <c:numCache>
                <c:ptCount val="7"/>
                <c:pt idx="0">
                  <c:v>115</c:v>
                </c:pt>
                <c:pt idx="1">
                  <c:v>95</c:v>
                </c:pt>
                <c:pt idx="2">
                  <c:v>82</c:v>
                </c:pt>
                <c:pt idx="3">
                  <c:v>70</c:v>
                </c:pt>
                <c:pt idx="4">
                  <c:v>58</c:v>
                </c:pt>
                <c:pt idx="5">
                  <c:v>45</c:v>
                </c:pt>
                <c:pt idx="6">
                  <c:v>33</c:v>
                </c:pt>
              </c:numCache>
            </c:numRef>
          </c:xVal>
          <c:yVal>
            <c:numRef>
              <c:f>Sheet1!$C$7:$I$7</c:f>
              <c:numCache>
                <c:ptCount val="7"/>
                <c:pt idx="0">
                  <c:v>4.6225</c:v>
                </c:pt>
                <c:pt idx="1">
                  <c:v>3.9204</c:v>
                </c:pt>
                <c:pt idx="2">
                  <c:v>3.3489000000000004</c:v>
                </c:pt>
                <c:pt idx="3">
                  <c:v>2.6895999999999995</c:v>
                </c:pt>
                <c:pt idx="4">
                  <c:v>2.3104</c:v>
                </c:pt>
                <c:pt idx="5">
                  <c:v>1.7689000000000001</c:v>
                </c:pt>
                <c:pt idx="6">
                  <c:v>1.3923999999999999</c:v>
                </c:pt>
              </c:numCache>
            </c:numRef>
          </c:yVal>
          <c:smooth val="0"/>
        </c:ser>
        <c:axId val="25898173"/>
        <c:axId val="31756966"/>
      </c:scatterChart>
      <c:val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crossBetween val="midCat"/>
        <c:dispUnits/>
      </c:valAx>
      <c:valAx>
        <c:axId val="3175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9817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T^2 Versus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x"/>
            <c:errBarType val="both"/>
            <c:errValType val="cust"/>
            <c:plus>
              <c:numLit>
                <c:ptCount val="1"/>
                <c:pt idx="0">
                  <c:v>4</c:v>
                </c:pt>
              </c:numLit>
            </c:plus>
            <c:minus>
              <c:numLit>
                <c:ptCount val="1"/>
                <c:pt idx="0">
                  <c:v>4</c:v>
                </c:pt>
              </c:numLit>
            </c:minus>
            <c:noEndCap val="0"/>
          </c:errBars>
          <c:xVal>
            <c:numRef>
              <c:f>Sheet1!$C$4:$I$4</c:f>
              <c:numCache/>
            </c:numRef>
          </c:xVal>
          <c:yVal>
            <c:numRef>
              <c:f>Sheet1!$C$7:$I$7</c:f>
              <c:numCache/>
            </c:numRef>
          </c:yVal>
          <c:smooth val="0"/>
        </c:ser>
        <c:axId val="17377239"/>
        <c:axId val="22177424"/>
      </c:scatterChart>
      <c:val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crossBetween val="midCat"/>
        <c:dispUnits/>
      </c:valAx>
      <c:valAx>
        <c:axId val="221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T^2 (S^2)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7723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47625</xdr:rowOff>
    </xdr:from>
    <xdr:to>
      <xdr:col>6</xdr:col>
      <xdr:colOff>295275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28650" y="3771900"/>
        <a:ext cx="37147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2"/>
  <sheetViews>
    <sheetView workbookViewId="0" topLeftCell="A1">
      <selection activeCell="I9" sqref="I9"/>
    </sheetView>
  </sheetViews>
  <sheetFormatPr defaultColWidth="9.140625" defaultRowHeight="12.75"/>
  <cols>
    <col min="2" max="2" width="15.00390625" style="0" customWidth="1"/>
  </cols>
  <sheetData>
    <row r="4" spans="2:9" ht="12.75">
      <c r="B4" s="1" t="s">
        <v>0</v>
      </c>
      <c r="C4" s="1">
        <v>115</v>
      </c>
      <c r="D4" s="1">
        <v>95</v>
      </c>
      <c r="E4" s="1">
        <v>82</v>
      </c>
      <c r="F4" s="1">
        <v>70</v>
      </c>
      <c r="G4" s="1">
        <v>58</v>
      </c>
      <c r="H4" s="1">
        <v>45</v>
      </c>
      <c r="I4" s="1">
        <v>33</v>
      </c>
    </row>
    <row r="5" spans="2:9" ht="12.75">
      <c r="B5" s="1" t="s">
        <v>1</v>
      </c>
      <c r="C5" s="1">
        <v>2.15</v>
      </c>
      <c r="D5" s="1">
        <v>1.98</v>
      </c>
      <c r="E5" s="1">
        <v>1.83</v>
      </c>
      <c r="F5" s="1">
        <v>1.64</v>
      </c>
      <c r="G5" s="1">
        <v>1.52</v>
      </c>
      <c r="H5" s="1">
        <v>1.33</v>
      </c>
      <c r="I5" s="1">
        <v>1.18</v>
      </c>
    </row>
    <row r="6" spans="2:9" ht="12.75">
      <c r="B6" s="1" t="s">
        <v>2</v>
      </c>
      <c r="C6" s="1">
        <f>4*(3.14)^2*C4/(C5^2)</f>
        <v>981.1608436992971</v>
      </c>
      <c r="D6" s="1">
        <f aca="true" t="shared" si="0" ref="D6:I6">4*(3.14)^2*D4/(D5^2)</f>
        <v>955.6800326497297</v>
      </c>
      <c r="E6" s="1">
        <f t="shared" si="0"/>
        <v>965.6749380393561</v>
      </c>
      <c r="F6" s="1">
        <f t="shared" si="0"/>
        <v>1026.4306960142774</v>
      </c>
      <c r="G6" s="1">
        <f t="shared" si="0"/>
        <v>990.0567867036011</v>
      </c>
      <c r="H6" s="1">
        <f t="shared" si="0"/>
        <v>1003.2947029227203</v>
      </c>
      <c r="I6" s="1">
        <f t="shared" si="0"/>
        <v>934.6934788853779</v>
      </c>
    </row>
    <row r="7" spans="2:9" ht="12.75">
      <c r="B7" s="4" t="s">
        <v>11</v>
      </c>
      <c r="C7" s="1">
        <f>C5^2</f>
        <v>4.6225</v>
      </c>
      <c r="D7" s="1">
        <f aca="true" t="shared" si="1" ref="D7:I7">D5^2</f>
        <v>3.9204</v>
      </c>
      <c r="E7" s="1">
        <f t="shared" si="1"/>
        <v>3.3489000000000004</v>
      </c>
      <c r="F7" s="1">
        <f t="shared" si="1"/>
        <v>2.6895999999999995</v>
      </c>
      <c r="G7" s="1">
        <f t="shared" si="1"/>
        <v>2.3104</v>
      </c>
      <c r="H7" s="1">
        <f t="shared" si="1"/>
        <v>1.7689000000000001</v>
      </c>
      <c r="I7" s="1">
        <f t="shared" si="1"/>
        <v>1.3923999999999999</v>
      </c>
    </row>
    <row r="8" spans="2:9" ht="12.75">
      <c r="B8" s="2" t="s">
        <v>15</v>
      </c>
      <c r="C8" s="5">
        <v>0.05</v>
      </c>
      <c r="D8" s="5">
        <v>0.05</v>
      </c>
      <c r="E8" s="5">
        <v>0.05</v>
      </c>
      <c r="F8" s="5">
        <v>0.05</v>
      </c>
      <c r="G8" s="5">
        <v>0.05</v>
      </c>
      <c r="H8" s="5">
        <v>0.05</v>
      </c>
      <c r="I8" s="5">
        <v>0.05</v>
      </c>
    </row>
    <row r="9" spans="2:9" ht="12.75">
      <c r="B9" s="2" t="s">
        <v>16</v>
      </c>
      <c r="C9" s="3">
        <f>2*C5*C8</f>
        <v>0.215</v>
      </c>
      <c r="D9" s="3">
        <f aca="true" t="shared" si="2" ref="D9:I9">2*D5*D8</f>
        <v>0.198</v>
      </c>
      <c r="E9" s="3">
        <f t="shared" si="2"/>
        <v>0.18300000000000002</v>
      </c>
      <c r="F9" s="3">
        <f t="shared" si="2"/>
        <v>0.164</v>
      </c>
      <c r="G9" s="3">
        <f t="shared" si="2"/>
        <v>0.15200000000000002</v>
      </c>
      <c r="H9" s="3">
        <f t="shared" si="2"/>
        <v>0.133</v>
      </c>
      <c r="I9" s="3">
        <f t="shared" si="2"/>
        <v>0.118</v>
      </c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2:3" ht="12.75">
      <c r="B11" s="2" t="s">
        <v>3</v>
      </c>
      <c r="C11">
        <f>SUM(C6:I6)/7</f>
        <v>979.5702112734798</v>
      </c>
    </row>
    <row r="12" spans="2:3" ht="12.75">
      <c r="B12" s="2" t="s">
        <v>4</v>
      </c>
      <c r="C12">
        <v>0.5</v>
      </c>
    </row>
    <row r="13" spans="2:3" ht="12.75">
      <c r="B13" s="2" t="s">
        <v>5</v>
      </c>
      <c r="C13">
        <v>0.05</v>
      </c>
    </row>
    <row r="15" spans="2:9" ht="12.75">
      <c r="B15" t="s">
        <v>6</v>
      </c>
      <c r="C15">
        <f>979.57*((0.5/C4)+(2*0.05/C5))</f>
        <v>49.82039534883722</v>
      </c>
      <c r="D15">
        <f aca="true" t="shared" si="3" ref="D15:I15">979.57*((0.5/D4)+(2*0.05/D5))</f>
        <v>54.6288639021797</v>
      </c>
      <c r="E15">
        <f t="shared" si="3"/>
        <v>59.501403105424494</v>
      </c>
      <c r="F15">
        <f t="shared" si="3"/>
        <v>66.72680662020906</v>
      </c>
      <c r="G15">
        <f t="shared" si="3"/>
        <v>72.88996370235935</v>
      </c>
      <c r="H15">
        <f t="shared" si="3"/>
        <v>84.53599081035924</v>
      </c>
      <c r="I15">
        <f t="shared" si="3"/>
        <v>97.85637647663073</v>
      </c>
    </row>
    <row r="16" spans="2:9" ht="12.75">
      <c r="B16" t="s">
        <v>7</v>
      </c>
      <c r="C16">
        <f>((0.5/C4)+(2*0.05/C5))</f>
        <v>0.050859453993933275</v>
      </c>
      <c r="D16">
        <f aca="true" t="shared" si="4" ref="D16:I16">((0.5/D4)+(2*0.05/D5))</f>
        <v>0.055768208399787356</v>
      </c>
      <c r="E16">
        <f t="shared" si="4"/>
        <v>0.06074236971877915</v>
      </c>
      <c r="F16">
        <f t="shared" si="4"/>
        <v>0.0681184668989547</v>
      </c>
      <c r="G16">
        <f t="shared" si="4"/>
        <v>0.07441016333938294</v>
      </c>
      <c r="H16">
        <f t="shared" si="4"/>
        <v>0.08629908103592314</v>
      </c>
      <c r="I16">
        <f t="shared" si="4"/>
        <v>0.09989727786337957</v>
      </c>
    </row>
    <row r="17" spans="2:9" ht="12.75">
      <c r="B17" t="s">
        <v>10</v>
      </c>
      <c r="C17">
        <f>C16*100</f>
        <v>5.085945399393328</v>
      </c>
      <c r="D17">
        <f aca="true" t="shared" si="5" ref="D17:I17">D16*100</f>
        <v>5.576820839978735</v>
      </c>
      <c r="E17">
        <f t="shared" si="5"/>
        <v>6.074236971877915</v>
      </c>
      <c r="F17">
        <f t="shared" si="5"/>
        <v>6.811846689895471</v>
      </c>
      <c r="G17">
        <f t="shared" si="5"/>
        <v>7.441016333938294</v>
      </c>
      <c r="H17">
        <f t="shared" si="5"/>
        <v>8.629908103592314</v>
      </c>
      <c r="I17">
        <f t="shared" si="5"/>
        <v>9.989727786337957</v>
      </c>
    </row>
    <row r="18" spans="2:3" ht="12.75">
      <c r="B18" t="s">
        <v>8</v>
      </c>
      <c r="C18">
        <f>(F6-I6)/2</f>
        <v>45.868608564449744</v>
      </c>
    </row>
    <row r="19" spans="2:3" ht="12.75">
      <c r="B19" t="s">
        <v>9</v>
      </c>
      <c r="C19">
        <f>(C18/979.5702)*100</f>
        <v>4.682523882867174</v>
      </c>
    </row>
    <row r="21" ht="12.75">
      <c r="B21" t="s">
        <v>12</v>
      </c>
    </row>
    <row r="22" spans="2:4" ht="12.75">
      <c r="B22" t="s">
        <v>13</v>
      </c>
      <c r="C22">
        <f>4*(3.14^2)/0.0406</f>
        <v>971.3891625615764</v>
      </c>
      <c r="D22" t="s">
        <v>14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Analysis</dc:title>
  <dc:subject>Physics Experiments</dc:subject>
  <dc:creator>Ayman Akram Ghannam</dc:creator>
  <cp:keywords>Physics Experiments</cp:keywords>
  <dc:description/>
  <cp:lastModifiedBy>Ayman Ghannam</cp:lastModifiedBy>
  <cp:lastPrinted>2001-02-10T10:22:57Z</cp:lastPrinted>
  <dcterms:created xsi:type="dcterms:W3CDTF">2001-02-10T09:56:17Z</dcterms:created>
  <dcterms:modified xsi:type="dcterms:W3CDTF">2008-03-09T14:15:58Z</dcterms:modified>
  <cp:category/>
  <cp:version/>
  <cp:contentType/>
  <cp:contentStatus/>
</cp:coreProperties>
</file>