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9440" windowHeight="7650"/>
  </bookViews>
  <sheets>
    <sheet name="Simulation data" sheetId="1" r:id="rId1"/>
    <sheet name="Sheet2" sheetId="2" r:id="rId2"/>
    <sheet name="interpolation" sheetId="3" r:id="rId3"/>
  </sheets>
  <calcPr calcId="145621"/>
</workbook>
</file>

<file path=xl/calcChain.xml><?xml version="1.0" encoding="utf-8"?>
<calcChain xmlns="http://schemas.openxmlformats.org/spreadsheetml/2006/main"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" i="3"/>
  <c r="K3" i="1"/>
  <c r="K4" i="1"/>
  <c r="K5" i="1"/>
  <c r="K6" i="1"/>
  <c r="K7" i="1"/>
  <c r="K8" i="1"/>
  <c r="K2" i="1"/>
  <c r="J3" i="1"/>
  <c r="J4" i="1"/>
  <c r="J5" i="1"/>
  <c r="J6" i="1"/>
  <c r="J7" i="1"/>
  <c r="J8" i="1"/>
  <c r="J2" i="1"/>
  <c r="I3" i="1"/>
  <c r="I4" i="1"/>
  <c r="I5" i="1"/>
  <c r="I6" i="1"/>
  <c r="I7" i="1"/>
  <c r="I8" i="1"/>
  <c r="I2" i="1"/>
  <c r="H3" i="1"/>
  <c r="H4" i="1"/>
  <c r="H5" i="1"/>
  <c r="H6" i="1"/>
  <c r="H7" i="1"/>
  <c r="H8" i="1"/>
  <c r="H2" i="1"/>
  <c r="G3" i="1"/>
  <c r="G4" i="1"/>
  <c r="G5" i="1"/>
  <c r="G6" i="1"/>
  <c r="G7" i="1"/>
  <c r="G8" i="1"/>
  <c r="G2" i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2" i="2"/>
  <c r="C7" i="2"/>
  <c r="C12" i="2"/>
  <c r="C14" i="2"/>
  <c r="C15" i="2"/>
  <c r="C16" i="2"/>
  <c r="C17" i="2"/>
  <c r="C2" i="2"/>
</calcChain>
</file>

<file path=xl/sharedStrings.xml><?xml version="1.0" encoding="utf-8"?>
<sst xmlns="http://schemas.openxmlformats.org/spreadsheetml/2006/main" count="23" uniqueCount="19">
  <si>
    <t>O(6.14)</t>
  </si>
  <si>
    <t>Si(1.78)</t>
  </si>
  <si>
    <t>H(2.24)</t>
  </si>
  <si>
    <t>si(3.55)</t>
  </si>
  <si>
    <t>Si(4.94)</t>
  </si>
  <si>
    <t>% W in Soil</t>
  </si>
  <si>
    <t>wt.%</t>
  </si>
  <si>
    <t>Inter-pol-1.788</t>
  </si>
  <si>
    <t>Fit-1.78-x100000</t>
  </si>
  <si>
    <t>Si-3.35</t>
  </si>
  <si>
    <t>O-6.14</t>
  </si>
  <si>
    <t>Si-1.78</t>
  </si>
  <si>
    <t>H-2.24</t>
  </si>
  <si>
    <t>Si-3.55</t>
  </si>
  <si>
    <t>Si-4.94</t>
  </si>
  <si>
    <t>O-Yield-6.14</t>
  </si>
  <si>
    <t>Si-Yield-1.78</t>
  </si>
  <si>
    <t>Si-yield-3.55</t>
  </si>
  <si>
    <t>H-Yield-2.24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</si>
</sst>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11" fontId="0" fillId="0" borderId="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/>
    <xf numFmtId="1" fontId="0" fillId="0" borderId="0" xfId="0" applyNumberFormat="1" applyAlignment="1">
      <alignment horizontal="center"/>
    </xf>
    <xf numFmtId="1" fontId="0" fillId="0" borderId="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65507436570421"/>
          <c:y val="5.1400554097404488E-2"/>
          <c:w val="0.79960192475940539"/>
          <c:h val="0.79822506561679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'Simulation data'!$C$1</c:f>
              <c:strCache>
                <c:ptCount val="1"/>
                <c:pt idx="0">
                  <c:v>Si(1.78)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ysClr val="windowText" lastClr="000000"/>
              </a:solidFill>
            </c:spPr>
          </c:marker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-0.37034033245844283"/>
                  <c:y val="-0.18067731116943728"/>
                </c:manualLayout>
              </c:layout>
              <c:numFmt formatCode="General" sourceLinked="0"/>
            </c:trendlineLbl>
          </c:trendline>
          <c:xVal>
            <c:numRef>
              <c:f>'Simulation data'!$A$2:$A$8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'Simulation data'!$C$2:$C$8</c:f>
              <c:numCache>
                <c:formatCode>0.00E+00</c:formatCode>
                <c:ptCount val="7"/>
                <c:pt idx="0">
                  <c:v>1.5985899999999999E-5</c:v>
                </c:pt>
                <c:pt idx="1">
                  <c:v>1.48685E-5</c:v>
                </c:pt>
                <c:pt idx="2">
                  <c:v>1.39145E-5</c:v>
                </c:pt>
                <c:pt idx="3">
                  <c:v>1.3042499999999999E-5</c:v>
                </c:pt>
                <c:pt idx="4">
                  <c:v>1.2399600000000001E-5</c:v>
                </c:pt>
                <c:pt idx="5">
                  <c:v>1.1749000000000001E-5</c:v>
                </c:pt>
                <c:pt idx="6">
                  <c:v>1.12348E-5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'Simulation data'!$E$1</c:f>
              <c:strCache>
                <c:ptCount val="1"/>
                <c:pt idx="0">
                  <c:v>si(3.55)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ysClr val="windowText" lastClr="000000"/>
              </a:solidFill>
            </c:spPr>
          </c:marker>
          <c:xVal>
            <c:numRef>
              <c:f>'Simulation data'!$A$2:$A$8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'Simulation data'!$E$2:$E$8</c:f>
              <c:numCache>
                <c:formatCode>0.00E+00</c:formatCode>
                <c:ptCount val="7"/>
                <c:pt idx="0">
                  <c:v>3.25224E-7</c:v>
                </c:pt>
                <c:pt idx="1">
                  <c:v>2.7864299999999999E-7</c:v>
                </c:pt>
                <c:pt idx="2">
                  <c:v>2.7933800000000001E-7</c:v>
                </c:pt>
                <c:pt idx="3">
                  <c:v>3.9439199999999998E-7</c:v>
                </c:pt>
                <c:pt idx="4">
                  <c:v>5.16667E-7</c:v>
                </c:pt>
                <c:pt idx="5">
                  <c:v>6.7240699999999999E-7</c:v>
                </c:pt>
                <c:pt idx="6">
                  <c:v>8.7754900000000004E-7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'Simulation data'!$F$1</c:f>
              <c:strCache>
                <c:ptCount val="1"/>
                <c:pt idx="0">
                  <c:v>Si(4.94)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3"/>
            <c:spPr>
              <a:noFill/>
              <a:ln w="12700">
                <a:solidFill>
                  <a:schemeClr val="tx1"/>
                </a:solidFill>
              </a:ln>
            </c:spPr>
          </c:marker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-0.3425625546806651"/>
                  <c:y val="-3.8867745698454387E-2"/>
                </c:manualLayout>
              </c:layout>
              <c:numFmt formatCode="General" sourceLinked="0"/>
            </c:trendlineLbl>
          </c:trendline>
          <c:xVal>
            <c:numRef>
              <c:f>'Simulation data'!$A$2:$A$8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'Simulation data'!$F$2:$F$8</c:f>
              <c:numCache>
                <c:formatCode>0.00E+00</c:formatCode>
                <c:ptCount val="7"/>
                <c:pt idx="0">
                  <c:v>3.0087000000000002E-7</c:v>
                </c:pt>
                <c:pt idx="1">
                  <c:v>2.9313700000000001E-7</c:v>
                </c:pt>
                <c:pt idx="2">
                  <c:v>3.2161399999999998E-7</c:v>
                </c:pt>
                <c:pt idx="3">
                  <c:v>4.1157000000000003E-7</c:v>
                </c:pt>
                <c:pt idx="4">
                  <c:v>5.0408700000000003E-7</c:v>
                </c:pt>
                <c:pt idx="5">
                  <c:v>6.6639400000000003E-7</c:v>
                </c:pt>
                <c:pt idx="6">
                  <c:v>8.0893699999999996E-7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59072"/>
        <c:axId val="53860992"/>
      </c:scatterChart>
      <c:valAx>
        <c:axId val="53859072"/>
        <c:scaling>
          <c:orientation val="minMax"/>
          <c:max val="10"/>
        </c:scaling>
        <c:delete val="0"/>
        <c:axPos val="b"/>
        <c:numFmt formatCode="General" sourceLinked="1"/>
        <c:majorTickMark val="out"/>
        <c:minorTickMark val="out"/>
        <c:tickLblPos val="nextTo"/>
        <c:crossAx val="53860992"/>
        <c:crossesAt val="1.0000000000000017E-7"/>
        <c:crossBetween val="midCat"/>
      </c:valAx>
      <c:valAx>
        <c:axId val="53860992"/>
        <c:scaling>
          <c:logBase val="10"/>
          <c:orientation val="minMax"/>
          <c:max val="1.0000000000000009E-4"/>
        </c:scaling>
        <c:delete val="0"/>
        <c:axPos val="l"/>
        <c:numFmt formatCode="0.00E+0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53859072"/>
        <c:crosses val="autoZero"/>
        <c:crossBetween val="midCat"/>
      </c:valAx>
      <c:spPr>
        <a:noFill/>
        <a:ln>
          <a:solidFill>
            <a:sysClr val="windowText" lastClr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4258464566929163"/>
          <c:y val="0.33738699329250571"/>
          <c:w val="0.2518597987751533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'Simulation data'!$G$1</c:f>
              <c:strCache>
                <c:ptCount val="1"/>
                <c:pt idx="0">
                  <c:v>O-6.14</c:v>
                </c:pt>
              </c:strCache>
            </c:strRef>
          </c:tx>
          <c:spPr>
            <a:ln w="28575">
              <a:noFill/>
            </a:ln>
          </c:spPr>
          <c:trendline>
            <c:trendlineType val="poly"/>
            <c:order val="2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'Simulation data'!$A$2:$A$8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'Simulation data'!$G$2:$G$8</c:f>
              <c:numCache>
                <c:formatCode>0</c:formatCode>
                <c:ptCount val="7"/>
                <c:pt idx="0">
                  <c:v>9271.9</c:v>
                </c:pt>
                <c:pt idx="1">
                  <c:v>8857.07</c:v>
                </c:pt>
                <c:pt idx="2">
                  <c:v>8511.01</c:v>
                </c:pt>
                <c:pt idx="3">
                  <c:v>8197.48</c:v>
                </c:pt>
                <c:pt idx="4">
                  <c:v>7879.87</c:v>
                </c:pt>
                <c:pt idx="5">
                  <c:v>7590.87</c:v>
                </c:pt>
                <c:pt idx="6">
                  <c:v>7337.7499999999991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'Simulation data'!$H$1</c:f>
              <c:strCache>
                <c:ptCount val="1"/>
                <c:pt idx="0">
                  <c:v>Si-1.78</c:v>
                </c:pt>
              </c:strCache>
            </c:strRef>
          </c:tx>
          <c:spPr>
            <a:ln w="28575">
              <a:noFill/>
            </a:ln>
          </c:spPr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-2.6229221347331584E-2"/>
                  <c:y val="5.3728127734033244E-2"/>
                </c:manualLayout>
              </c:layout>
              <c:numFmt formatCode="General" sourceLinked="0"/>
            </c:trendlineLbl>
          </c:trendline>
          <c:xVal>
            <c:numRef>
              <c:f>'Simulation data'!$A$2:$A$8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'Simulation data'!$H$2:$H$8</c:f>
              <c:numCache>
                <c:formatCode>0</c:formatCode>
                <c:ptCount val="7"/>
                <c:pt idx="0">
                  <c:v>1598.59</c:v>
                </c:pt>
                <c:pt idx="1">
                  <c:v>1486.85</c:v>
                </c:pt>
                <c:pt idx="2">
                  <c:v>1391.45</c:v>
                </c:pt>
                <c:pt idx="3">
                  <c:v>1304.25</c:v>
                </c:pt>
                <c:pt idx="4">
                  <c:v>1239.96</c:v>
                </c:pt>
                <c:pt idx="5">
                  <c:v>1174.9000000000001</c:v>
                </c:pt>
                <c:pt idx="6">
                  <c:v>1123.48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'Simulation data'!$I$1</c:f>
              <c:strCache>
                <c:ptCount val="1"/>
                <c:pt idx="0">
                  <c:v>H-2.24</c:v>
                </c:pt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0"/>
            <c:dispEq val="0"/>
          </c:trendline>
          <c:trendline>
            <c:trendlineType val="log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'Simulation data'!$A$2:$A$8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'Simulation data'!$I$2:$I$8</c:f>
              <c:numCache>
                <c:formatCode>0</c:formatCode>
                <c:ptCount val="7"/>
                <c:pt idx="0">
                  <c:v>222.97</c:v>
                </c:pt>
                <c:pt idx="1">
                  <c:v>207.05700000000002</c:v>
                </c:pt>
                <c:pt idx="2">
                  <c:v>257.726</c:v>
                </c:pt>
                <c:pt idx="3">
                  <c:v>526.971</c:v>
                </c:pt>
                <c:pt idx="4">
                  <c:v>1152.51</c:v>
                </c:pt>
                <c:pt idx="5">
                  <c:v>2227.4699999999998</c:v>
                </c:pt>
                <c:pt idx="6">
                  <c:v>3718.2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'Simulation data'!$J$1</c:f>
              <c:strCache>
                <c:ptCount val="1"/>
                <c:pt idx="0">
                  <c:v>Si-3.55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</c:spPr>
          </c:marker>
          <c:xVal>
            <c:numRef>
              <c:f>'Simulation data'!$A$2:$A$8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'Simulation data'!$J$2:$J$8</c:f>
              <c:numCache>
                <c:formatCode>0</c:formatCode>
                <c:ptCount val="7"/>
                <c:pt idx="0">
                  <c:v>32.522399999999998</c:v>
                </c:pt>
                <c:pt idx="1">
                  <c:v>27.8643</c:v>
                </c:pt>
                <c:pt idx="2">
                  <c:v>27.933800000000002</c:v>
                </c:pt>
                <c:pt idx="3">
                  <c:v>39.4392</c:v>
                </c:pt>
                <c:pt idx="4">
                  <c:v>51.666699999999999</c:v>
                </c:pt>
                <c:pt idx="5">
                  <c:v>67.240700000000004</c:v>
                </c:pt>
                <c:pt idx="6">
                  <c:v>87.754900000000006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'Simulation data'!$K$1</c:f>
              <c:strCache>
                <c:ptCount val="1"/>
                <c:pt idx="0">
                  <c:v>Si-4.94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chemeClr val="tx1"/>
              </a:solidFill>
            </c:spPr>
          </c:marker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-1.2145888013998251E-2"/>
                  <c:y val="0.19249270924467776"/>
                </c:manualLayout>
              </c:layout>
              <c:numFmt formatCode="General" sourceLinked="0"/>
            </c:trendlineLbl>
          </c:trendline>
          <c:xVal>
            <c:numRef>
              <c:f>'Simulation data'!$A$2:$A$8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'Simulation data'!$K$2:$K$8</c:f>
              <c:numCache>
                <c:formatCode>0</c:formatCode>
                <c:ptCount val="7"/>
                <c:pt idx="0">
                  <c:v>30.087000000000003</c:v>
                </c:pt>
                <c:pt idx="1">
                  <c:v>29.313700000000001</c:v>
                </c:pt>
                <c:pt idx="2">
                  <c:v>32.1614</c:v>
                </c:pt>
                <c:pt idx="3">
                  <c:v>41.157000000000004</c:v>
                </c:pt>
                <c:pt idx="4">
                  <c:v>50.408700000000003</c:v>
                </c:pt>
                <c:pt idx="5">
                  <c:v>66.639400000000009</c:v>
                </c:pt>
                <c:pt idx="6">
                  <c:v>80.893699999999995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29792"/>
        <c:axId val="27083136"/>
      </c:scatterChart>
      <c:valAx>
        <c:axId val="26929792"/>
        <c:scaling>
          <c:orientation val="minMax"/>
          <c:max val="30"/>
        </c:scaling>
        <c:delete val="0"/>
        <c:axPos val="b"/>
        <c:numFmt formatCode="General" sourceLinked="1"/>
        <c:majorTickMark val="out"/>
        <c:minorTickMark val="none"/>
        <c:tickLblPos val="nextTo"/>
        <c:crossAx val="27083136"/>
        <c:crosses val="autoZero"/>
        <c:crossBetween val="midCat"/>
      </c:valAx>
      <c:valAx>
        <c:axId val="27083136"/>
        <c:scaling>
          <c:logBase val="10"/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26929792"/>
        <c:crosses val="autoZero"/>
        <c:crossBetween val="midCat"/>
      </c:valAx>
    </c:plotArea>
    <c:legend>
      <c:legendPos val="r"/>
      <c:legendEntry>
        <c:idx val="7"/>
        <c:delete val="1"/>
      </c:legendEntry>
      <c:legendEntry>
        <c:idx val="8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'Simulation data'!$G$1</c:f>
              <c:strCache>
                <c:ptCount val="1"/>
                <c:pt idx="0">
                  <c:v>O-6.14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23283136482939631"/>
                  <c:y val="-0.18294728783902012"/>
                </c:manualLayout>
              </c:layout>
              <c:numFmt formatCode="General" sourceLinked="0"/>
            </c:trendlineLbl>
          </c:trendline>
          <c:xVal>
            <c:numRef>
              <c:f>'Simulation data'!$A$2:$A$7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</c:numCache>
            </c:numRef>
          </c:xVal>
          <c:yVal>
            <c:numRef>
              <c:f>'Simulation data'!$G$2:$G$7</c:f>
              <c:numCache>
                <c:formatCode>0</c:formatCode>
                <c:ptCount val="6"/>
                <c:pt idx="0">
                  <c:v>9271.9</c:v>
                </c:pt>
                <c:pt idx="1">
                  <c:v>8857.07</c:v>
                </c:pt>
                <c:pt idx="2">
                  <c:v>8511.01</c:v>
                </c:pt>
                <c:pt idx="3">
                  <c:v>8197.48</c:v>
                </c:pt>
                <c:pt idx="4">
                  <c:v>7879.87</c:v>
                </c:pt>
                <c:pt idx="5">
                  <c:v>7590.87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'Simulation data'!$H$1</c:f>
              <c:strCache>
                <c:ptCount val="1"/>
                <c:pt idx="0">
                  <c:v>Si-1.78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7.7654636920384948E-2"/>
                  <c:y val="-0.26186934966462527"/>
                </c:manualLayout>
              </c:layout>
              <c:numFmt formatCode="General" sourceLinked="0"/>
            </c:trendlineLbl>
          </c:trendline>
          <c:xVal>
            <c:numRef>
              <c:f>'Simulation data'!$A$2:$A$7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</c:numCache>
            </c:numRef>
          </c:xVal>
          <c:yVal>
            <c:numRef>
              <c:f>'Simulation data'!$H$2:$H$7</c:f>
              <c:numCache>
                <c:formatCode>0</c:formatCode>
                <c:ptCount val="6"/>
                <c:pt idx="0">
                  <c:v>1598.59</c:v>
                </c:pt>
                <c:pt idx="1">
                  <c:v>1486.85</c:v>
                </c:pt>
                <c:pt idx="2">
                  <c:v>1391.45</c:v>
                </c:pt>
                <c:pt idx="3">
                  <c:v>1304.25</c:v>
                </c:pt>
                <c:pt idx="4">
                  <c:v>1239.96</c:v>
                </c:pt>
                <c:pt idx="5">
                  <c:v>1174.9000000000001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'Simulation data'!$I$1</c:f>
              <c:strCache>
                <c:ptCount val="1"/>
                <c:pt idx="0">
                  <c:v>H-2.24</c:v>
                </c:pt>
              </c:strCache>
            </c:strRef>
          </c:tx>
          <c:spPr>
            <a:ln w="28575">
              <a:noFill/>
            </a:ln>
          </c:spPr>
          <c:xVal>
            <c:numRef>
              <c:f>'Simulation data'!$A$2:$A$7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</c:numCache>
            </c:numRef>
          </c:xVal>
          <c:yVal>
            <c:numRef>
              <c:f>'Simulation data'!$I$2:$I$7</c:f>
              <c:numCache>
                <c:formatCode>0</c:formatCode>
                <c:ptCount val="6"/>
                <c:pt idx="0">
                  <c:v>222.97</c:v>
                </c:pt>
                <c:pt idx="1">
                  <c:v>207.05700000000002</c:v>
                </c:pt>
                <c:pt idx="2">
                  <c:v>257.726</c:v>
                </c:pt>
                <c:pt idx="3">
                  <c:v>526.971</c:v>
                </c:pt>
                <c:pt idx="4">
                  <c:v>1152.51</c:v>
                </c:pt>
                <c:pt idx="5">
                  <c:v>2227.4699999999998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642432"/>
        <c:axId val="128640896"/>
      </c:scatterChart>
      <c:valAx>
        <c:axId val="12864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640896"/>
        <c:crosses val="autoZero"/>
        <c:crossBetween val="midCat"/>
      </c:valAx>
      <c:valAx>
        <c:axId val="12864089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1286424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Sheet2!$C$1</c:f>
              <c:strCache>
                <c:ptCount val="1"/>
                <c:pt idx="0">
                  <c:v>Fit-1.78-x100000</c:v>
                </c:pt>
              </c:strCache>
            </c:strRef>
          </c:tx>
          <c:spPr>
            <a:ln w="28575">
              <a:noFill/>
            </a:ln>
          </c:spPr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0.37649431321084864"/>
                  <c:y val="-0.23839931466899972"/>
                </c:manualLayout>
              </c:layout>
              <c:numFmt formatCode="General" sourceLinked="0"/>
            </c:trendlineLbl>
          </c:trendline>
          <c:xVal>
            <c:numRef>
              <c:f>Sheet2!$A$2:$A$17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13</c:v>
                </c:pt>
                <c:pt idx="12">
                  <c:v>15</c:v>
                </c:pt>
                <c:pt idx="13">
                  <c:v>20</c:v>
                </c:pt>
                <c:pt idx="14">
                  <c:v>25</c:v>
                </c:pt>
                <c:pt idx="15">
                  <c:v>30</c:v>
                </c:pt>
              </c:numCache>
            </c:numRef>
          </c:xVal>
          <c:yVal>
            <c:numRef>
              <c:f>Sheet2!$C$2:$C$17</c:f>
              <c:numCache>
                <c:formatCode>0</c:formatCode>
                <c:ptCount val="16"/>
                <c:pt idx="0">
                  <c:v>1598.59</c:v>
                </c:pt>
                <c:pt idx="5">
                  <c:v>1486.85</c:v>
                </c:pt>
                <c:pt idx="10">
                  <c:v>1391.45</c:v>
                </c:pt>
                <c:pt idx="12">
                  <c:v>1304.25</c:v>
                </c:pt>
                <c:pt idx="13">
                  <c:v>1239.96</c:v>
                </c:pt>
                <c:pt idx="14">
                  <c:v>1174.9000000000001</c:v>
                </c:pt>
                <c:pt idx="15">
                  <c:v>1123.48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81472"/>
        <c:axId val="29883008"/>
      </c:scatterChart>
      <c:valAx>
        <c:axId val="2988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883008"/>
        <c:crosses val="autoZero"/>
        <c:crossBetween val="midCat"/>
      </c:valAx>
      <c:valAx>
        <c:axId val="298830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98814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766185476815399E-2"/>
          <c:y val="6.9919072615923006E-2"/>
          <c:w val="0.84483792650918632"/>
          <c:h val="0.79822506561679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Sheet2!$C$1</c:f>
              <c:strCache>
                <c:ptCount val="1"/>
                <c:pt idx="0">
                  <c:v>Fit-1.78-x100000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Sheet2!$A$2:$A$17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13</c:v>
                </c:pt>
                <c:pt idx="12">
                  <c:v>15</c:v>
                </c:pt>
                <c:pt idx="13">
                  <c:v>20</c:v>
                </c:pt>
                <c:pt idx="14">
                  <c:v>25</c:v>
                </c:pt>
                <c:pt idx="15">
                  <c:v>30</c:v>
                </c:pt>
              </c:numCache>
            </c:numRef>
          </c:xVal>
          <c:yVal>
            <c:numRef>
              <c:f>Sheet2!$C$2:$C$17</c:f>
              <c:numCache>
                <c:formatCode>0</c:formatCode>
                <c:ptCount val="16"/>
                <c:pt idx="0">
                  <c:v>1598.59</c:v>
                </c:pt>
                <c:pt idx="5">
                  <c:v>1486.85</c:v>
                </c:pt>
                <c:pt idx="10">
                  <c:v>1391.45</c:v>
                </c:pt>
                <c:pt idx="12">
                  <c:v>1304.25</c:v>
                </c:pt>
                <c:pt idx="13">
                  <c:v>1239.96</c:v>
                </c:pt>
                <c:pt idx="14">
                  <c:v>1174.9000000000001</c:v>
                </c:pt>
                <c:pt idx="15">
                  <c:v>1123.48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Sheet2!$D$1</c:f>
              <c:strCache>
                <c:ptCount val="1"/>
                <c:pt idx="0">
                  <c:v>Inter-pol-1.788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Sheet2!$A$2:$A$17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13</c:v>
                </c:pt>
                <c:pt idx="12">
                  <c:v>15</c:v>
                </c:pt>
                <c:pt idx="13">
                  <c:v>20</c:v>
                </c:pt>
                <c:pt idx="14">
                  <c:v>25</c:v>
                </c:pt>
                <c:pt idx="15">
                  <c:v>30</c:v>
                </c:pt>
              </c:numCache>
            </c:numRef>
          </c:xVal>
          <c:yVal>
            <c:numRef>
              <c:f>Sheet2!$D$2:$D$17</c:f>
              <c:numCache>
                <c:formatCode>General</c:formatCode>
                <c:ptCount val="16"/>
                <c:pt idx="0">
                  <c:v>1597</c:v>
                </c:pt>
                <c:pt idx="1">
                  <c:v>1574.3880000000001</c:v>
                </c:pt>
                <c:pt idx="2">
                  <c:v>1552.252</c:v>
                </c:pt>
                <c:pt idx="3">
                  <c:v>1530.5920000000001</c:v>
                </c:pt>
                <c:pt idx="4">
                  <c:v>1509.4079999999999</c:v>
                </c:pt>
                <c:pt idx="5">
                  <c:v>1488.7</c:v>
                </c:pt>
                <c:pt idx="6">
                  <c:v>1468.4679999999998</c:v>
                </c:pt>
                <c:pt idx="7">
                  <c:v>1448.712</c:v>
                </c:pt>
                <c:pt idx="8">
                  <c:v>1429.432</c:v>
                </c:pt>
                <c:pt idx="9">
                  <c:v>1410.6279999999999</c:v>
                </c:pt>
                <c:pt idx="10">
                  <c:v>1392.3</c:v>
                </c:pt>
                <c:pt idx="11">
                  <c:v>1340.172</c:v>
                </c:pt>
                <c:pt idx="12">
                  <c:v>1307.8</c:v>
                </c:pt>
                <c:pt idx="13">
                  <c:v>1235.2</c:v>
                </c:pt>
                <c:pt idx="14">
                  <c:v>1174.5</c:v>
                </c:pt>
                <c:pt idx="15">
                  <c:v>1125.7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23712"/>
        <c:axId val="51958912"/>
      </c:scatterChart>
      <c:valAx>
        <c:axId val="45923712"/>
        <c:scaling>
          <c:orientation val="minMax"/>
          <c:max val="10"/>
        </c:scaling>
        <c:delete val="0"/>
        <c:axPos val="b"/>
        <c:numFmt formatCode="General" sourceLinked="1"/>
        <c:majorTickMark val="out"/>
        <c:minorTickMark val="none"/>
        <c:tickLblPos val="nextTo"/>
        <c:crossAx val="51958912"/>
        <c:crosses val="autoZero"/>
        <c:crossBetween val="midCat"/>
      </c:valAx>
      <c:valAx>
        <c:axId val="51958912"/>
        <c:scaling>
          <c:orientation val="minMax"/>
          <c:max val="1800"/>
          <c:min val="1200"/>
        </c:scaling>
        <c:delete val="0"/>
        <c:axPos val="l"/>
        <c:numFmt formatCode="0" sourceLinked="1"/>
        <c:majorTickMark val="out"/>
        <c:minorTickMark val="none"/>
        <c:tickLblPos val="nextTo"/>
        <c:crossAx val="459237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4379155730533688"/>
          <c:y val="5.5171697287839022E-2"/>
          <c:w val="0.28838815279381108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60629921259882E-2"/>
          <c:y val="6.0544254884806088E-2"/>
          <c:w val="0.83937970253718341"/>
          <c:h val="0.76130358705161849"/>
        </c:manualLayout>
      </c:layout>
      <c:scatterChart>
        <c:scatterStyle val="lineMarker"/>
        <c:varyColors val="0"/>
        <c:ser>
          <c:idx val="2"/>
          <c:order val="0"/>
          <c:tx>
            <c:strRef>
              <c:f>'Simulation data'!$I$1</c:f>
              <c:strCache>
                <c:ptCount val="1"/>
                <c:pt idx="0">
                  <c:v>H-2.24</c:v>
                </c:pt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0"/>
            <c:dispEq val="0"/>
          </c:trendline>
          <c:trendline>
            <c:trendlineType val="log"/>
            <c:dispRSqr val="0"/>
            <c:dispEq val="1"/>
            <c:trendlineLbl>
              <c:layout/>
              <c:numFmt formatCode="General" sourceLinked="0"/>
            </c:trendlineLbl>
          </c:trendline>
          <c:trendline>
            <c:trendlineType val="power"/>
            <c:dispRSqr val="0"/>
            <c:dispEq val="0"/>
          </c:trendline>
          <c:trendline>
            <c:trendlineType val="log"/>
            <c:dispRSqr val="0"/>
            <c:dispEq val="0"/>
          </c:trendline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-0.24171522309711294"/>
                  <c:y val="0.20797426363371241"/>
                </c:manualLayout>
              </c:layout>
              <c:numFmt formatCode="General" sourceLinked="0"/>
            </c:trendlineLbl>
          </c:trendline>
          <c:xVal>
            <c:numRef>
              <c:f>'Simulation data'!$A$2:$A$8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'Simulation data'!$I$2:$I$8</c:f>
              <c:numCache>
                <c:formatCode>0</c:formatCode>
                <c:ptCount val="7"/>
                <c:pt idx="0">
                  <c:v>222.97</c:v>
                </c:pt>
                <c:pt idx="1">
                  <c:v>207.05700000000002</c:v>
                </c:pt>
                <c:pt idx="2">
                  <c:v>257.726</c:v>
                </c:pt>
                <c:pt idx="3">
                  <c:v>526.971</c:v>
                </c:pt>
                <c:pt idx="4">
                  <c:v>1152.51</c:v>
                </c:pt>
                <c:pt idx="5">
                  <c:v>2227.4699999999998</c:v>
                </c:pt>
                <c:pt idx="6">
                  <c:v>3718.2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77536"/>
        <c:axId val="53779072"/>
      </c:scatterChart>
      <c:valAx>
        <c:axId val="53777536"/>
        <c:scaling>
          <c:orientation val="minMax"/>
          <c:max val="30"/>
        </c:scaling>
        <c:delete val="0"/>
        <c:axPos val="b"/>
        <c:numFmt formatCode="General" sourceLinked="1"/>
        <c:majorTickMark val="out"/>
        <c:minorTickMark val="none"/>
        <c:tickLblPos val="nextTo"/>
        <c:crossAx val="53779072"/>
        <c:crosses val="autoZero"/>
        <c:crossBetween val="midCat"/>
      </c:valAx>
      <c:valAx>
        <c:axId val="5377907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53777536"/>
        <c:crosses val="autoZero"/>
        <c:crossBetween val="midCat"/>
      </c:valAx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interpolation!$B$1</c:f>
              <c:strCache>
                <c:ptCount val="1"/>
                <c:pt idx="0">
                  <c:v>O-Yield-6.14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</c:spPr>
          </c:marker>
          <c:xVal>
            <c:numRef>
              <c:f>interpolation!$A$2:$A$19</c:f>
              <c:numCache>
                <c:formatCode>General</c:formatCode>
                <c:ptCount val="18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1.5</c:v>
                </c:pt>
                <c:pt idx="7">
                  <c:v>2</c:v>
                </c:pt>
                <c:pt idx="8">
                  <c:v>2.5</c:v>
                </c:pt>
                <c:pt idx="9">
                  <c:v>3.5</c:v>
                </c:pt>
                <c:pt idx="10">
                  <c:v>4</c:v>
                </c:pt>
                <c:pt idx="11">
                  <c:v>4.5</c:v>
                </c:pt>
                <c:pt idx="12">
                  <c:v>5</c:v>
                </c:pt>
                <c:pt idx="13">
                  <c:v>6</c:v>
                </c:pt>
                <c:pt idx="14">
                  <c:v>7.5</c:v>
                </c:pt>
                <c:pt idx="15">
                  <c:v>8.5</c:v>
                </c:pt>
                <c:pt idx="16">
                  <c:v>9</c:v>
                </c:pt>
                <c:pt idx="17">
                  <c:v>10</c:v>
                </c:pt>
              </c:numCache>
            </c:numRef>
          </c:xVal>
          <c:yVal>
            <c:numRef>
              <c:f>interpolation!$B$2:$B$19</c:f>
              <c:numCache>
                <c:formatCode>0</c:formatCode>
                <c:ptCount val="18"/>
                <c:pt idx="0">
                  <c:v>9260.4</c:v>
                </c:pt>
                <c:pt idx="1">
                  <c:v>9252.4501700000001</c:v>
                </c:pt>
                <c:pt idx="2">
                  <c:v>9220.75425</c:v>
                </c:pt>
                <c:pt idx="3">
                  <c:v>9197.0908799999997</c:v>
                </c:pt>
                <c:pt idx="4">
                  <c:v>9181.3670000000002</c:v>
                </c:pt>
                <c:pt idx="5">
                  <c:v>9165.6844799999999</c:v>
                </c:pt>
                <c:pt idx="6">
                  <c:v>9142.2382499999985</c:v>
                </c:pt>
                <c:pt idx="7">
                  <c:v>9103.3679999999986</c:v>
                </c:pt>
                <c:pt idx="8">
                  <c:v>9064.7562500000004</c:v>
                </c:pt>
                <c:pt idx="9">
                  <c:v>8988.30825</c:v>
                </c:pt>
                <c:pt idx="10">
                  <c:v>8950.4719999999998</c:v>
                </c:pt>
                <c:pt idx="11">
                  <c:v>8912.8942499999994</c:v>
                </c:pt>
                <c:pt idx="12">
                  <c:v>8875.5749999999989</c:v>
                </c:pt>
                <c:pt idx="13">
                  <c:v>8801.7119999999995</c:v>
                </c:pt>
                <c:pt idx="14">
                  <c:v>8692.8562499999989</c:v>
                </c:pt>
                <c:pt idx="15">
                  <c:v>8621.5782500000005</c:v>
                </c:pt>
                <c:pt idx="16">
                  <c:v>8586.3269999999993</c:v>
                </c:pt>
                <c:pt idx="17">
                  <c:v>8516.6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interpolation!$C$1</c:f>
              <c:strCache>
                <c:ptCount val="1"/>
                <c:pt idx="0">
                  <c:v>Si-Yield-1.78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interpolation!$A$2:$A$19</c:f>
              <c:numCache>
                <c:formatCode>General</c:formatCode>
                <c:ptCount val="18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1.5</c:v>
                </c:pt>
                <c:pt idx="7">
                  <c:v>2</c:v>
                </c:pt>
                <c:pt idx="8">
                  <c:v>2.5</c:v>
                </c:pt>
                <c:pt idx="9">
                  <c:v>3.5</c:v>
                </c:pt>
                <c:pt idx="10">
                  <c:v>4</c:v>
                </c:pt>
                <c:pt idx="11">
                  <c:v>4.5</c:v>
                </c:pt>
                <c:pt idx="12">
                  <c:v>5</c:v>
                </c:pt>
                <c:pt idx="13">
                  <c:v>6</c:v>
                </c:pt>
                <c:pt idx="14">
                  <c:v>7.5</c:v>
                </c:pt>
                <c:pt idx="15">
                  <c:v>8.5</c:v>
                </c:pt>
                <c:pt idx="16">
                  <c:v>9</c:v>
                </c:pt>
                <c:pt idx="17">
                  <c:v>10</c:v>
                </c:pt>
              </c:numCache>
            </c:numRef>
          </c:xVal>
          <c:yVal>
            <c:numRef>
              <c:f>interpolation!$C$2:$C$19</c:f>
              <c:numCache>
                <c:formatCode>0</c:formatCode>
                <c:ptCount val="18"/>
                <c:pt idx="0">
                  <c:v>1597</c:v>
                </c:pt>
                <c:pt idx="1">
                  <c:v>1594.7173799999998</c:v>
                </c:pt>
                <c:pt idx="2">
                  <c:v>1585.6345000000001</c:v>
                </c:pt>
                <c:pt idx="3">
                  <c:v>1578.8723199999999</c:v>
                </c:pt>
                <c:pt idx="4">
                  <c:v>1574.3880000000001</c:v>
                </c:pt>
                <c:pt idx="5">
                  <c:v>1569.92272</c:v>
                </c:pt>
                <c:pt idx="6">
                  <c:v>1563.2604999999999</c:v>
                </c:pt>
                <c:pt idx="7">
                  <c:v>1552.252</c:v>
                </c:pt>
                <c:pt idx="8">
                  <c:v>1541.3625</c:v>
                </c:pt>
                <c:pt idx="9">
                  <c:v>1519.9405000000002</c:v>
                </c:pt>
                <c:pt idx="10">
                  <c:v>1509.4079999999999</c:v>
                </c:pt>
                <c:pt idx="11">
                  <c:v>1498.9945</c:v>
                </c:pt>
                <c:pt idx="12">
                  <c:v>1488.7</c:v>
                </c:pt>
                <c:pt idx="13">
                  <c:v>1468.4680000000001</c:v>
                </c:pt>
                <c:pt idx="14">
                  <c:v>1439.0125</c:v>
                </c:pt>
                <c:pt idx="15">
                  <c:v>1419.9705000000001</c:v>
                </c:pt>
                <c:pt idx="16">
                  <c:v>1410.6279999999999</c:v>
                </c:pt>
                <c:pt idx="17">
                  <c:v>1392.3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interpolation!$D$1</c:f>
              <c:strCache>
                <c:ptCount val="1"/>
                <c:pt idx="0">
                  <c:v>Si-yield-3.55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interpolation!$A$2:$A$19</c:f>
              <c:numCache>
                <c:formatCode>General</c:formatCode>
                <c:ptCount val="18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1.5</c:v>
                </c:pt>
                <c:pt idx="7">
                  <c:v>2</c:v>
                </c:pt>
                <c:pt idx="8">
                  <c:v>2.5</c:v>
                </c:pt>
                <c:pt idx="9">
                  <c:v>3.5</c:v>
                </c:pt>
                <c:pt idx="10">
                  <c:v>4</c:v>
                </c:pt>
                <c:pt idx="11">
                  <c:v>4.5</c:v>
                </c:pt>
                <c:pt idx="12">
                  <c:v>5</c:v>
                </c:pt>
                <c:pt idx="13">
                  <c:v>6</c:v>
                </c:pt>
                <c:pt idx="14">
                  <c:v>7.5</c:v>
                </c:pt>
                <c:pt idx="15">
                  <c:v>8.5</c:v>
                </c:pt>
                <c:pt idx="16">
                  <c:v>9</c:v>
                </c:pt>
                <c:pt idx="17">
                  <c:v>10</c:v>
                </c:pt>
              </c:numCache>
            </c:numRef>
          </c:xVal>
          <c:yVal>
            <c:numRef>
              <c:f>interpolation!$D$2:$D$19</c:f>
              <c:numCache>
                <c:formatCode>0</c:formatCode>
                <c:ptCount val="18"/>
                <c:pt idx="0">
                  <c:v>29.44</c:v>
                </c:pt>
                <c:pt idx="1">
                  <c:v>29.412279000000002</c:v>
                </c:pt>
                <c:pt idx="2">
                  <c:v>29.314975</c:v>
                </c:pt>
                <c:pt idx="3">
                  <c:v>29.256256</c:v>
                </c:pt>
                <c:pt idx="4">
                  <c:v>29.223900000000004</c:v>
                </c:pt>
                <c:pt idx="5">
                  <c:v>29.196975999999999</c:v>
                </c:pt>
                <c:pt idx="6">
                  <c:v>29.166775000000001</c:v>
                </c:pt>
                <c:pt idx="7">
                  <c:v>29.143599999999999</c:v>
                </c:pt>
                <c:pt idx="8">
                  <c:v>29.154375000000002</c:v>
                </c:pt>
                <c:pt idx="9">
                  <c:v>29.277775000000002</c:v>
                </c:pt>
                <c:pt idx="10">
                  <c:v>29.390400000000003</c:v>
                </c:pt>
                <c:pt idx="11">
                  <c:v>29.536975000000002</c:v>
                </c:pt>
                <c:pt idx="12">
                  <c:v>29.717500000000005</c:v>
                </c:pt>
                <c:pt idx="13">
                  <c:v>30.180399999999999</c:v>
                </c:pt>
                <c:pt idx="14">
                  <c:v>31.129375000000003</c:v>
                </c:pt>
                <c:pt idx="15">
                  <c:v>31.931775000000002</c:v>
                </c:pt>
                <c:pt idx="16">
                  <c:v>32.383899999999997</c:v>
                </c:pt>
                <c:pt idx="17">
                  <c:v>33.39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interpolation!$E$1</c:f>
              <c:strCache>
                <c:ptCount val="1"/>
                <c:pt idx="0">
                  <c:v>H-Yield-2.24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noFill/>
            </c:spPr>
          </c:marker>
          <c:xVal>
            <c:numRef>
              <c:f>interpolation!$A$2:$A$19</c:f>
              <c:numCache>
                <c:formatCode>General</c:formatCode>
                <c:ptCount val="18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1.5</c:v>
                </c:pt>
                <c:pt idx="7">
                  <c:v>2</c:v>
                </c:pt>
                <c:pt idx="8">
                  <c:v>2.5</c:v>
                </c:pt>
                <c:pt idx="9">
                  <c:v>3.5</c:v>
                </c:pt>
                <c:pt idx="10">
                  <c:v>4</c:v>
                </c:pt>
                <c:pt idx="11">
                  <c:v>4.5</c:v>
                </c:pt>
                <c:pt idx="12">
                  <c:v>5</c:v>
                </c:pt>
                <c:pt idx="13">
                  <c:v>6</c:v>
                </c:pt>
                <c:pt idx="14">
                  <c:v>7.5</c:v>
                </c:pt>
                <c:pt idx="15">
                  <c:v>8.5</c:v>
                </c:pt>
                <c:pt idx="16">
                  <c:v>9</c:v>
                </c:pt>
                <c:pt idx="17">
                  <c:v>10</c:v>
                </c:pt>
              </c:numCache>
            </c:numRef>
          </c:xVal>
          <c:yVal>
            <c:numRef>
              <c:f>interpolation!$E$2:$E$19</c:f>
              <c:numCache>
                <c:formatCode>0</c:formatCode>
                <c:ptCount val="18"/>
                <c:pt idx="0">
                  <c:v>234.3</c:v>
                </c:pt>
                <c:pt idx="1">
                  <c:v>232.6697939</c:v>
                </c:pt>
                <c:pt idx="2">
                  <c:v>226.2777375</c:v>
                </c:pt>
                <c:pt idx="3">
                  <c:v>221.64055680000001</c:v>
                </c:pt>
                <c:pt idx="4">
                  <c:v>218.63539999999998</c:v>
                </c:pt>
                <c:pt idx="5">
                  <c:v>215.70649920000002</c:v>
                </c:pt>
                <c:pt idx="6">
                  <c:v>211.4696625</c:v>
                </c:pt>
                <c:pt idx="7">
                  <c:v>204.87720000000002</c:v>
                </c:pt>
                <c:pt idx="8">
                  <c:v>198.95468750000001</c:v>
                </c:pt>
                <c:pt idx="9">
                  <c:v>189.50621250000003</c:v>
                </c:pt>
                <c:pt idx="10">
                  <c:v>186.17359999999999</c:v>
                </c:pt>
                <c:pt idx="11">
                  <c:v>183.8976375</c:v>
                </c:pt>
                <c:pt idx="12">
                  <c:v>182.77499999999998</c:v>
                </c:pt>
                <c:pt idx="13">
                  <c:v>184.37640000000002</c:v>
                </c:pt>
                <c:pt idx="14">
                  <c:v>197.84531250000001</c:v>
                </c:pt>
                <c:pt idx="15">
                  <c:v>215.33033749999998</c:v>
                </c:pt>
                <c:pt idx="16">
                  <c:v>226.91460000000001</c:v>
                </c:pt>
                <c:pt idx="17">
                  <c:v>256.25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03264"/>
        <c:axId val="53817728"/>
      </c:scatterChart>
      <c:valAx>
        <c:axId val="53803264"/>
        <c:scaling>
          <c:orientation val="minMax"/>
          <c:max val="10"/>
        </c:scaling>
        <c:delete val="0"/>
        <c:axPos val="b"/>
        <c:numFmt formatCode="General" sourceLinked="1"/>
        <c:majorTickMark val="out"/>
        <c:minorTickMark val="none"/>
        <c:tickLblPos val="nextTo"/>
        <c:crossAx val="53817728"/>
        <c:crosses val="autoZero"/>
        <c:crossBetween val="midCat"/>
      </c:valAx>
      <c:valAx>
        <c:axId val="53817728"/>
        <c:scaling>
          <c:logBase val="10"/>
          <c:orientation val="minMax"/>
          <c:max val="10000"/>
        </c:scaling>
        <c:delete val="0"/>
        <c:axPos val="l"/>
        <c:numFmt formatCode="0" sourceLinked="1"/>
        <c:majorTickMark val="out"/>
        <c:minorTickMark val="none"/>
        <c:tickLblPos val="nextTo"/>
        <c:crossAx val="538032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interpolation!$B$1</c:f>
              <c:strCache>
                <c:ptCount val="1"/>
                <c:pt idx="0">
                  <c:v>O-Yield-6.14</c:v>
                </c:pt>
              </c:strCache>
            </c:strRef>
          </c:tx>
          <c:spPr>
            <a:ln w="28575">
              <a:noFill/>
            </a:ln>
          </c:spPr>
          <c:xVal>
            <c:numRef>
              <c:f>interpolation!$A$2:$A$19</c:f>
              <c:numCache>
                <c:formatCode>General</c:formatCode>
                <c:ptCount val="18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1.5</c:v>
                </c:pt>
                <c:pt idx="7">
                  <c:v>2</c:v>
                </c:pt>
                <c:pt idx="8">
                  <c:v>2.5</c:v>
                </c:pt>
                <c:pt idx="9">
                  <c:v>3.5</c:v>
                </c:pt>
                <c:pt idx="10">
                  <c:v>4</c:v>
                </c:pt>
                <c:pt idx="11">
                  <c:v>4.5</c:v>
                </c:pt>
                <c:pt idx="12">
                  <c:v>5</c:v>
                </c:pt>
                <c:pt idx="13">
                  <c:v>6</c:v>
                </c:pt>
                <c:pt idx="14">
                  <c:v>7.5</c:v>
                </c:pt>
                <c:pt idx="15">
                  <c:v>8.5</c:v>
                </c:pt>
                <c:pt idx="16">
                  <c:v>9</c:v>
                </c:pt>
                <c:pt idx="17">
                  <c:v>10</c:v>
                </c:pt>
              </c:numCache>
            </c:numRef>
          </c:xVal>
          <c:yVal>
            <c:numRef>
              <c:f>interpolation!$B$2:$B$19</c:f>
              <c:numCache>
                <c:formatCode>0</c:formatCode>
                <c:ptCount val="18"/>
                <c:pt idx="0">
                  <c:v>9260.4</c:v>
                </c:pt>
                <c:pt idx="1">
                  <c:v>9252.4501700000001</c:v>
                </c:pt>
                <c:pt idx="2">
                  <c:v>9220.75425</c:v>
                </c:pt>
                <c:pt idx="3">
                  <c:v>9197.0908799999997</c:v>
                </c:pt>
                <c:pt idx="4">
                  <c:v>9181.3670000000002</c:v>
                </c:pt>
                <c:pt idx="5">
                  <c:v>9165.6844799999999</c:v>
                </c:pt>
                <c:pt idx="6">
                  <c:v>9142.2382499999985</c:v>
                </c:pt>
                <c:pt idx="7">
                  <c:v>9103.3679999999986</c:v>
                </c:pt>
                <c:pt idx="8">
                  <c:v>9064.7562500000004</c:v>
                </c:pt>
                <c:pt idx="9">
                  <c:v>8988.30825</c:v>
                </c:pt>
                <c:pt idx="10">
                  <c:v>8950.4719999999998</c:v>
                </c:pt>
                <c:pt idx="11">
                  <c:v>8912.8942499999994</c:v>
                </c:pt>
                <c:pt idx="12">
                  <c:v>8875.5749999999989</c:v>
                </c:pt>
                <c:pt idx="13">
                  <c:v>8801.7119999999995</c:v>
                </c:pt>
                <c:pt idx="14">
                  <c:v>8692.8562499999989</c:v>
                </c:pt>
                <c:pt idx="15">
                  <c:v>8621.5782500000005</c:v>
                </c:pt>
                <c:pt idx="16">
                  <c:v>8586.3269999999993</c:v>
                </c:pt>
                <c:pt idx="17">
                  <c:v>8516.6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interpolation!$C$1</c:f>
              <c:strCache>
                <c:ptCount val="1"/>
                <c:pt idx="0">
                  <c:v>Si-Yield-1.78</c:v>
                </c:pt>
              </c:strCache>
            </c:strRef>
          </c:tx>
          <c:spPr>
            <a:ln w="28575">
              <a:noFill/>
            </a:ln>
          </c:spPr>
          <c:xVal>
            <c:numRef>
              <c:f>interpolation!$A$2:$A$19</c:f>
              <c:numCache>
                <c:formatCode>General</c:formatCode>
                <c:ptCount val="18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1.5</c:v>
                </c:pt>
                <c:pt idx="7">
                  <c:v>2</c:v>
                </c:pt>
                <c:pt idx="8">
                  <c:v>2.5</c:v>
                </c:pt>
                <c:pt idx="9">
                  <c:v>3.5</c:v>
                </c:pt>
                <c:pt idx="10">
                  <c:v>4</c:v>
                </c:pt>
                <c:pt idx="11">
                  <c:v>4.5</c:v>
                </c:pt>
                <c:pt idx="12">
                  <c:v>5</c:v>
                </c:pt>
                <c:pt idx="13">
                  <c:v>6</c:v>
                </c:pt>
                <c:pt idx="14">
                  <c:v>7.5</c:v>
                </c:pt>
                <c:pt idx="15">
                  <c:v>8.5</c:v>
                </c:pt>
                <c:pt idx="16">
                  <c:v>9</c:v>
                </c:pt>
                <c:pt idx="17">
                  <c:v>10</c:v>
                </c:pt>
              </c:numCache>
            </c:numRef>
          </c:xVal>
          <c:yVal>
            <c:numRef>
              <c:f>interpolation!$C$2:$C$19</c:f>
              <c:numCache>
                <c:formatCode>0</c:formatCode>
                <c:ptCount val="18"/>
                <c:pt idx="0">
                  <c:v>1597</c:v>
                </c:pt>
                <c:pt idx="1">
                  <c:v>1594.7173799999998</c:v>
                </c:pt>
                <c:pt idx="2">
                  <c:v>1585.6345000000001</c:v>
                </c:pt>
                <c:pt idx="3">
                  <c:v>1578.8723199999999</c:v>
                </c:pt>
                <c:pt idx="4">
                  <c:v>1574.3880000000001</c:v>
                </c:pt>
                <c:pt idx="5">
                  <c:v>1569.92272</c:v>
                </c:pt>
                <c:pt idx="6">
                  <c:v>1563.2604999999999</c:v>
                </c:pt>
                <c:pt idx="7">
                  <c:v>1552.252</c:v>
                </c:pt>
                <c:pt idx="8">
                  <c:v>1541.3625</c:v>
                </c:pt>
                <c:pt idx="9">
                  <c:v>1519.9405000000002</c:v>
                </c:pt>
                <c:pt idx="10">
                  <c:v>1509.4079999999999</c:v>
                </c:pt>
                <c:pt idx="11">
                  <c:v>1498.9945</c:v>
                </c:pt>
                <c:pt idx="12">
                  <c:v>1488.7</c:v>
                </c:pt>
                <c:pt idx="13">
                  <c:v>1468.4680000000001</c:v>
                </c:pt>
                <c:pt idx="14">
                  <c:v>1439.0125</c:v>
                </c:pt>
                <c:pt idx="15">
                  <c:v>1419.9705000000001</c:v>
                </c:pt>
                <c:pt idx="16">
                  <c:v>1410.6279999999999</c:v>
                </c:pt>
                <c:pt idx="17">
                  <c:v>1392.3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interpolation!$D$1</c:f>
              <c:strCache>
                <c:ptCount val="1"/>
                <c:pt idx="0">
                  <c:v>Si-yield-3.55</c:v>
                </c:pt>
              </c:strCache>
            </c:strRef>
          </c:tx>
          <c:spPr>
            <a:ln w="28575">
              <a:noFill/>
            </a:ln>
          </c:spPr>
          <c:xVal>
            <c:numRef>
              <c:f>interpolation!$A$2:$A$19</c:f>
              <c:numCache>
                <c:formatCode>General</c:formatCode>
                <c:ptCount val="18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1.5</c:v>
                </c:pt>
                <c:pt idx="7">
                  <c:v>2</c:v>
                </c:pt>
                <c:pt idx="8">
                  <c:v>2.5</c:v>
                </c:pt>
                <c:pt idx="9">
                  <c:v>3.5</c:v>
                </c:pt>
                <c:pt idx="10">
                  <c:v>4</c:v>
                </c:pt>
                <c:pt idx="11">
                  <c:v>4.5</c:v>
                </c:pt>
                <c:pt idx="12">
                  <c:v>5</c:v>
                </c:pt>
                <c:pt idx="13">
                  <c:v>6</c:v>
                </c:pt>
                <c:pt idx="14">
                  <c:v>7.5</c:v>
                </c:pt>
                <c:pt idx="15">
                  <c:v>8.5</c:v>
                </c:pt>
                <c:pt idx="16">
                  <c:v>9</c:v>
                </c:pt>
                <c:pt idx="17">
                  <c:v>10</c:v>
                </c:pt>
              </c:numCache>
            </c:numRef>
          </c:xVal>
          <c:yVal>
            <c:numRef>
              <c:f>interpolation!$D$2:$D$19</c:f>
              <c:numCache>
                <c:formatCode>0</c:formatCode>
                <c:ptCount val="18"/>
                <c:pt idx="0">
                  <c:v>29.44</c:v>
                </c:pt>
                <c:pt idx="1">
                  <c:v>29.412279000000002</c:v>
                </c:pt>
                <c:pt idx="2">
                  <c:v>29.314975</c:v>
                </c:pt>
                <c:pt idx="3">
                  <c:v>29.256256</c:v>
                </c:pt>
                <c:pt idx="4">
                  <c:v>29.223900000000004</c:v>
                </c:pt>
                <c:pt idx="5">
                  <c:v>29.196975999999999</c:v>
                </c:pt>
                <c:pt idx="6">
                  <c:v>29.166775000000001</c:v>
                </c:pt>
                <c:pt idx="7">
                  <c:v>29.143599999999999</c:v>
                </c:pt>
                <c:pt idx="8">
                  <c:v>29.154375000000002</c:v>
                </c:pt>
                <c:pt idx="9">
                  <c:v>29.277775000000002</c:v>
                </c:pt>
                <c:pt idx="10">
                  <c:v>29.390400000000003</c:v>
                </c:pt>
                <c:pt idx="11">
                  <c:v>29.536975000000002</c:v>
                </c:pt>
                <c:pt idx="12">
                  <c:v>29.717500000000005</c:v>
                </c:pt>
                <c:pt idx="13">
                  <c:v>30.180399999999999</c:v>
                </c:pt>
                <c:pt idx="14">
                  <c:v>31.129375000000003</c:v>
                </c:pt>
                <c:pt idx="15">
                  <c:v>31.931775000000002</c:v>
                </c:pt>
                <c:pt idx="16">
                  <c:v>32.383899999999997</c:v>
                </c:pt>
                <c:pt idx="17">
                  <c:v>33.39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interpolation!$E$1</c:f>
              <c:strCache>
                <c:ptCount val="1"/>
                <c:pt idx="0">
                  <c:v>H-Yield-2.24</c:v>
                </c:pt>
              </c:strCache>
            </c:strRef>
          </c:tx>
          <c:spPr>
            <a:ln w="28575">
              <a:noFill/>
            </a:ln>
          </c:spPr>
          <c:xVal>
            <c:numRef>
              <c:f>interpolation!$A$2:$A$19</c:f>
              <c:numCache>
                <c:formatCode>General</c:formatCode>
                <c:ptCount val="18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1.5</c:v>
                </c:pt>
                <c:pt idx="7">
                  <c:v>2</c:v>
                </c:pt>
                <c:pt idx="8">
                  <c:v>2.5</c:v>
                </c:pt>
                <c:pt idx="9">
                  <c:v>3.5</c:v>
                </c:pt>
                <c:pt idx="10">
                  <c:v>4</c:v>
                </c:pt>
                <c:pt idx="11">
                  <c:v>4.5</c:v>
                </c:pt>
                <c:pt idx="12">
                  <c:v>5</c:v>
                </c:pt>
                <c:pt idx="13">
                  <c:v>6</c:v>
                </c:pt>
                <c:pt idx="14">
                  <c:v>7.5</c:v>
                </c:pt>
                <c:pt idx="15">
                  <c:v>8.5</c:v>
                </c:pt>
                <c:pt idx="16">
                  <c:v>9</c:v>
                </c:pt>
                <c:pt idx="17">
                  <c:v>10</c:v>
                </c:pt>
              </c:numCache>
            </c:numRef>
          </c:xVal>
          <c:yVal>
            <c:numRef>
              <c:f>interpolation!$E$2:$E$19</c:f>
              <c:numCache>
                <c:formatCode>0</c:formatCode>
                <c:ptCount val="18"/>
                <c:pt idx="0">
                  <c:v>234.3</c:v>
                </c:pt>
                <c:pt idx="1">
                  <c:v>232.6697939</c:v>
                </c:pt>
                <c:pt idx="2">
                  <c:v>226.2777375</c:v>
                </c:pt>
                <c:pt idx="3">
                  <c:v>221.64055680000001</c:v>
                </c:pt>
                <c:pt idx="4">
                  <c:v>218.63539999999998</c:v>
                </c:pt>
                <c:pt idx="5">
                  <c:v>215.70649920000002</c:v>
                </c:pt>
                <c:pt idx="6">
                  <c:v>211.4696625</c:v>
                </c:pt>
                <c:pt idx="7">
                  <c:v>204.87720000000002</c:v>
                </c:pt>
                <c:pt idx="8">
                  <c:v>198.95468750000001</c:v>
                </c:pt>
                <c:pt idx="9">
                  <c:v>189.50621250000003</c:v>
                </c:pt>
                <c:pt idx="10">
                  <c:v>186.17359999999999</c:v>
                </c:pt>
                <c:pt idx="11">
                  <c:v>183.8976375</c:v>
                </c:pt>
                <c:pt idx="12">
                  <c:v>182.77499999999998</c:v>
                </c:pt>
                <c:pt idx="13">
                  <c:v>184.37640000000002</c:v>
                </c:pt>
                <c:pt idx="14">
                  <c:v>197.84531250000001</c:v>
                </c:pt>
                <c:pt idx="15">
                  <c:v>215.33033749999998</c:v>
                </c:pt>
                <c:pt idx="16">
                  <c:v>226.91460000000001</c:v>
                </c:pt>
                <c:pt idx="17">
                  <c:v>256.25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033280"/>
        <c:axId val="82796544"/>
      </c:scatterChart>
      <c:valAx>
        <c:axId val="60033280"/>
        <c:scaling>
          <c:orientation val="minMax"/>
          <c:max val="10"/>
        </c:scaling>
        <c:delete val="0"/>
        <c:axPos val="b"/>
        <c:numFmt formatCode="General" sourceLinked="1"/>
        <c:majorTickMark val="out"/>
        <c:minorTickMark val="none"/>
        <c:tickLblPos val="nextTo"/>
        <c:crossAx val="82796544"/>
        <c:crosses val="autoZero"/>
        <c:crossBetween val="midCat"/>
      </c:valAx>
      <c:valAx>
        <c:axId val="82796544"/>
        <c:scaling>
          <c:logBase val="10"/>
          <c:orientation val="minMax"/>
          <c:max val="20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00332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0</xdr:rowOff>
    </xdr:from>
    <xdr:to>
      <xdr:col>13</xdr:col>
      <xdr:colOff>304800</xdr:colOff>
      <xdr:row>37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142875</xdr:rowOff>
    </xdr:from>
    <xdr:to>
      <xdr:col>7</xdr:col>
      <xdr:colOff>304800</xdr:colOff>
      <xdr:row>25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404812</xdr:colOff>
      <xdr:row>0</xdr:row>
      <xdr:rowOff>352425</xdr:rowOff>
    </xdr:from>
    <xdr:to>
      <xdr:col>20</xdr:col>
      <xdr:colOff>100012</xdr:colOff>
      <xdr:row>15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17</xdr:row>
      <xdr:rowOff>19050</xdr:rowOff>
    </xdr:from>
    <xdr:to>
      <xdr:col>10</xdr:col>
      <xdr:colOff>514350</xdr:colOff>
      <xdr:row>31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704850</xdr:colOff>
      <xdr:row>18</xdr:row>
      <xdr:rowOff>66675</xdr:rowOff>
    </xdr:from>
    <xdr:to>
      <xdr:col>8</xdr:col>
      <xdr:colOff>361950</xdr:colOff>
      <xdr:row>32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581025</xdr:colOff>
      <xdr:row>1</xdr:row>
      <xdr:rowOff>66675</xdr:rowOff>
    </xdr:from>
    <xdr:to>
      <xdr:col>13</xdr:col>
      <xdr:colOff>301007</xdr:colOff>
      <xdr:row>15</xdr:row>
      <xdr:rowOff>167499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76675" y="257175"/>
          <a:ext cx="4596782" cy="2767824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85725</xdr:rowOff>
    </xdr:from>
    <xdr:to>
      <xdr:col>13</xdr:col>
      <xdr:colOff>304800</xdr:colOff>
      <xdr:row>29</xdr:row>
      <xdr:rowOff>161925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57150</xdr:colOff>
      <xdr:row>5</xdr:row>
      <xdr:rowOff>57150</xdr:rowOff>
    </xdr:from>
    <xdr:to>
      <xdr:col>10</xdr:col>
      <xdr:colOff>47625</xdr:colOff>
      <xdr:row>19</xdr:row>
      <xdr:rowOff>133350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7</xdr:col>
      <xdr:colOff>352425</xdr:colOff>
      <xdr:row>40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4" workbookViewId="0">
      <selection activeCell="J17" sqref="J17"/>
    </sheetView>
  </sheetViews>
  <sheetFormatPr defaultRowHeight="15" x14ac:dyDescent="0.25"/>
  <sheetData>
    <row r="1" spans="1:11" ht="30" x14ac:dyDescent="0.25">
      <c r="A1" s="3" t="s">
        <v>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6" t="s">
        <v>10</v>
      </c>
      <c r="H1" s="6" t="s">
        <v>11</v>
      </c>
      <c r="I1" s="6" t="s">
        <v>12</v>
      </c>
      <c r="J1" s="6" t="s">
        <v>13</v>
      </c>
      <c r="K1" s="6" t="s">
        <v>14</v>
      </c>
    </row>
    <row r="2" spans="1:11" x14ac:dyDescent="0.25">
      <c r="A2" s="1">
        <v>0</v>
      </c>
      <c r="B2" s="2">
        <v>9.2719000000000005E-5</v>
      </c>
      <c r="C2" s="2">
        <v>1.5985899999999999E-5</v>
      </c>
      <c r="D2" s="2">
        <v>2.2297E-6</v>
      </c>
      <c r="E2" s="2">
        <v>3.25224E-7</v>
      </c>
      <c r="F2" s="2">
        <v>3.0087000000000002E-7</v>
      </c>
      <c r="G2" s="4">
        <f>B2*100000000</f>
        <v>9271.9</v>
      </c>
      <c r="H2" s="4">
        <f>C2*100000000</f>
        <v>1598.59</v>
      </c>
      <c r="I2" s="4">
        <f>D2*100000000</f>
        <v>222.97</v>
      </c>
      <c r="J2" s="4">
        <f>E2*100000000</f>
        <v>32.522399999999998</v>
      </c>
      <c r="K2" s="4">
        <f>F2*100000000</f>
        <v>30.087000000000003</v>
      </c>
    </row>
    <row r="3" spans="1:11" x14ac:dyDescent="0.25">
      <c r="A3" s="1">
        <v>5</v>
      </c>
      <c r="B3" s="2">
        <v>8.8570699999999995E-5</v>
      </c>
      <c r="C3" s="2">
        <v>1.48685E-5</v>
      </c>
      <c r="D3" s="2">
        <v>2.0705700000000002E-6</v>
      </c>
      <c r="E3" s="2">
        <v>2.7864299999999999E-7</v>
      </c>
      <c r="F3" s="2">
        <v>2.9313700000000001E-7</v>
      </c>
      <c r="G3" s="4">
        <f t="shared" ref="G3:G8" si="0">B3*100000000</f>
        <v>8857.07</v>
      </c>
      <c r="H3" s="4">
        <f t="shared" ref="H3:H8" si="1">C3*100000000</f>
        <v>1486.85</v>
      </c>
      <c r="I3" s="4">
        <f t="shared" ref="I3:I8" si="2">D3*100000000</f>
        <v>207.05700000000002</v>
      </c>
      <c r="J3" s="4">
        <f t="shared" ref="J3:J8" si="3">E3*100000000</f>
        <v>27.8643</v>
      </c>
      <c r="K3" s="4">
        <f t="shared" ref="K3:K8" si="4">F3*100000000</f>
        <v>29.313700000000001</v>
      </c>
    </row>
    <row r="4" spans="1:11" x14ac:dyDescent="0.25">
      <c r="A4" s="1">
        <v>10</v>
      </c>
      <c r="B4" s="2">
        <v>8.5110099999999997E-5</v>
      </c>
      <c r="C4" s="2">
        <v>1.39145E-5</v>
      </c>
      <c r="D4" s="2">
        <v>2.57726E-6</v>
      </c>
      <c r="E4" s="2">
        <v>2.7933800000000001E-7</v>
      </c>
      <c r="F4" s="2">
        <v>3.2161399999999998E-7</v>
      </c>
      <c r="G4" s="4">
        <f t="shared" si="0"/>
        <v>8511.01</v>
      </c>
      <c r="H4" s="4">
        <f t="shared" si="1"/>
        <v>1391.45</v>
      </c>
      <c r="I4" s="4">
        <f t="shared" si="2"/>
        <v>257.726</v>
      </c>
      <c r="J4" s="4">
        <f t="shared" si="3"/>
        <v>27.933800000000002</v>
      </c>
      <c r="K4" s="4">
        <f t="shared" si="4"/>
        <v>32.1614</v>
      </c>
    </row>
    <row r="5" spans="1:11" x14ac:dyDescent="0.25">
      <c r="A5" s="1">
        <v>15</v>
      </c>
      <c r="B5" s="2">
        <v>8.19748E-5</v>
      </c>
      <c r="C5" s="2">
        <v>1.3042499999999999E-5</v>
      </c>
      <c r="D5" s="2">
        <v>5.2697100000000004E-6</v>
      </c>
      <c r="E5" s="2">
        <v>3.9439199999999998E-7</v>
      </c>
      <c r="F5" s="2">
        <v>4.1157000000000003E-7</v>
      </c>
      <c r="G5" s="4">
        <f t="shared" si="0"/>
        <v>8197.48</v>
      </c>
      <c r="H5" s="4">
        <f t="shared" si="1"/>
        <v>1304.25</v>
      </c>
      <c r="I5" s="4">
        <f t="shared" si="2"/>
        <v>526.971</v>
      </c>
      <c r="J5" s="4">
        <f t="shared" si="3"/>
        <v>39.4392</v>
      </c>
      <c r="K5" s="4">
        <f t="shared" si="4"/>
        <v>41.157000000000004</v>
      </c>
    </row>
    <row r="6" spans="1:11" x14ac:dyDescent="0.25">
      <c r="A6" s="1">
        <v>20</v>
      </c>
      <c r="B6" s="2">
        <v>7.8798699999999995E-5</v>
      </c>
      <c r="C6" s="2">
        <v>1.2399600000000001E-5</v>
      </c>
      <c r="D6" s="2">
        <v>1.1525100000000001E-5</v>
      </c>
      <c r="E6" s="2">
        <v>5.16667E-7</v>
      </c>
      <c r="F6" s="2">
        <v>5.0408700000000003E-7</v>
      </c>
      <c r="G6" s="4">
        <f t="shared" si="0"/>
        <v>7879.87</v>
      </c>
      <c r="H6" s="4">
        <f t="shared" si="1"/>
        <v>1239.96</v>
      </c>
      <c r="I6" s="4">
        <f t="shared" si="2"/>
        <v>1152.51</v>
      </c>
      <c r="J6" s="4">
        <f t="shared" si="3"/>
        <v>51.666699999999999</v>
      </c>
      <c r="K6" s="4">
        <f t="shared" si="4"/>
        <v>50.408700000000003</v>
      </c>
    </row>
    <row r="7" spans="1:11" x14ac:dyDescent="0.25">
      <c r="A7" s="1">
        <v>25</v>
      </c>
      <c r="B7" s="2">
        <v>7.5908700000000001E-5</v>
      </c>
      <c r="C7" s="2">
        <v>1.1749000000000001E-5</v>
      </c>
      <c r="D7" s="2">
        <v>2.2274699999999999E-5</v>
      </c>
      <c r="E7" s="2">
        <v>6.7240699999999999E-7</v>
      </c>
      <c r="F7" s="2">
        <v>6.6639400000000003E-7</v>
      </c>
      <c r="G7" s="4">
        <f t="shared" si="0"/>
        <v>7590.87</v>
      </c>
      <c r="H7" s="4">
        <f t="shared" si="1"/>
        <v>1174.9000000000001</v>
      </c>
      <c r="I7" s="4">
        <f t="shared" si="2"/>
        <v>2227.4699999999998</v>
      </c>
      <c r="J7" s="4">
        <f t="shared" si="3"/>
        <v>67.240700000000004</v>
      </c>
      <c r="K7" s="4">
        <f t="shared" si="4"/>
        <v>66.639400000000009</v>
      </c>
    </row>
    <row r="8" spans="1:11" x14ac:dyDescent="0.25">
      <c r="A8" s="1">
        <v>30</v>
      </c>
      <c r="B8" s="2">
        <v>7.3377499999999993E-5</v>
      </c>
      <c r="C8" s="2">
        <v>1.12348E-5</v>
      </c>
      <c r="D8" s="2">
        <v>3.7181999999999997E-5</v>
      </c>
      <c r="E8" s="2">
        <v>8.7754900000000004E-7</v>
      </c>
      <c r="F8" s="2">
        <v>8.0893699999999996E-7</v>
      </c>
      <c r="G8" s="4">
        <f t="shared" si="0"/>
        <v>7337.7499999999991</v>
      </c>
      <c r="H8" s="4">
        <f t="shared" si="1"/>
        <v>1123.48</v>
      </c>
      <c r="I8" s="4">
        <f t="shared" si="2"/>
        <v>3718.2</v>
      </c>
      <c r="J8" s="4">
        <f t="shared" si="3"/>
        <v>87.754900000000006</v>
      </c>
      <c r="K8" s="4">
        <f t="shared" si="4"/>
        <v>80.893699999999995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1" sqref="E1"/>
    </sheetView>
  </sheetViews>
  <sheetFormatPr defaultRowHeight="15" x14ac:dyDescent="0.25"/>
  <cols>
    <col min="1" max="2" width="21" customWidth="1"/>
    <col min="3" max="3" width="12.7109375" style="5" customWidth="1"/>
    <col min="4" max="4" width="14" customWidth="1"/>
    <col min="5" max="5" width="16.28515625" customWidth="1"/>
  </cols>
  <sheetData>
    <row r="1" spans="1:8" x14ac:dyDescent="0.25">
      <c r="A1" s="3" t="s">
        <v>5</v>
      </c>
      <c r="B1" s="1" t="s">
        <v>1</v>
      </c>
      <c r="C1" s="5" t="s">
        <v>8</v>
      </c>
      <c r="D1" t="s">
        <v>7</v>
      </c>
      <c r="E1" t="s">
        <v>9</v>
      </c>
    </row>
    <row r="2" spans="1:8" x14ac:dyDescent="0.25">
      <c r="A2" s="1">
        <v>0</v>
      </c>
      <c r="B2" s="2">
        <v>1.5985899999999999E-5</v>
      </c>
      <c r="C2" s="5">
        <f>B2*100000000</f>
        <v>1598.59</v>
      </c>
      <c r="D2">
        <f>1597+0.238*A2*A2-22.85*A2</f>
        <v>1597</v>
      </c>
    </row>
    <row r="3" spans="1:8" x14ac:dyDescent="0.25">
      <c r="A3" s="1">
        <v>1</v>
      </c>
      <c r="B3" s="2"/>
      <c r="D3">
        <f t="shared" ref="D3:D17" si="0">1597+0.238*A3*A3-22.85*A3</f>
        <v>1574.3880000000001</v>
      </c>
      <c r="G3" t="s">
        <v>3</v>
      </c>
      <c r="H3" t="s">
        <v>4</v>
      </c>
    </row>
    <row r="4" spans="1:8" x14ac:dyDescent="0.25">
      <c r="A4" s="1">
        <v>2</v>
      </c>
      <c r="B4" s="2"/>
      <c r="D4">
        <f t="shared" si="0"/>
        <v>1552.252</v>
      </c>
      <c r="G4">
        <v>3.25224E-7</v>
      </c>
      <c r="H4">
        <v>3.0087000000000002E-7</v>
      </c>
    </row>
    <row r="5" spans="1:8" x14ac:dyDescent="0.25">
      <c r="A5" s="1">
        <v>3</v>
      </c>
      <c r="B5" s="2"/>
      <c r="D5">
        <f t="shared" si="0"/>
        <v>1530.5920000000001</v>
      </c>
      <c r="G5">
        <v>2.7864299999999999E-7</v>
      </c>
      <c r="H5">
        <v>2.9313700000000001E-7</v>
      </c>
    </row>
    <row r="6" spans="1:8" x14ac:dyDescent="0.25">
      <c r="A6" s="1">
        <v>4</v>
      </c>
      <c r="B6" s="2"/>
      <c r="D6">
        <f t="shared" si="0"/>
        <v>1509.4079999999999</v>
      </c>
      <c r="G6">
        <v>2.7933800000000001E-7</v>
      </c>
      <c r="H6">
        <v>3.2161399999999998E-7</v>
      </c>
    </row>
    <row r="7" spans="1:8" x14ac:dyDescent="0.25">
      <c r="A7" s="1">
        <v>5</v>
      </c>
      <c r="B7" s="2">
        <v>1.48685E-5</v>
      </c>
      <c r="C7" s="5">
        <f t="shared" ref="C7:C17" si="1">B7*100000000</f>
        <v>1486.85</v>
      </c>
      <c r="D7">
        <f t="shared" si="0"/>
        <v>1488.7</v>
      </c>
      <c r="G7">
        <v>3.9439199999999998E-7</v>
      </c>
      <c r="H7">
        <v>4.1157000000000003E-7</v>
      </c>
    </row>
    <row r="8" spans="1:8" x14ac:dyDescent="0.25">
      <c r="A8" s="1">
        <v>6</v>
      </c>
      <c r="B8" s="2"/>
      <c r="D8">
        <f t="shared" si="0"/>
        <v>1468.4679999999998</v>
      </c>
      <c r="G8">
        <v>5.16667E-7</v>
      </c>
      <c r="H8">
        <v>5.0408700000000003E-7</v>
      </c>
    </row>
    <row r="9" spans="1:8" x14ac:dyDescent="0.25">
      <c r="A9" s="1">
        <v>7</v>
      </c>
      <c r="B9" s="2"/>
      <c r="D9">
        <f t="shared" si="0"/>
        <v>1448.712</v>
      </c>
      <c r="G9">
        <v>6.7240699999999999E-7</v>
      </c>
      <c r="H9">
        <v>6.6639400000000003E-7</v>
      </c>
    </row>
    <row r="10" spans="1:8" x14ac:dyDescent="0.25">
      <c r="A10" s="1">
        <v>8</v>
      </c>
      <c r="B10" s="2"/>
      <c r="D10">
        <f t="shared" si="0"/>
        <v>1429.432</v>
      </c>
      <c r="G10">
        <v>8.7754900000000004E-7</v>
      </c>
      <c r="H10">
        <v>8.0893699999999996E-7</v>
      </c>
    </row>
    <row r="11" spans="1:8" x14ac:dyDescent="0.25">
      <c r="A11" s="1">
        <v>9</v>
      </c>
      <c r="B11" s="2"/>
      <c r="D11">
        <f t="shared" si="0"/>
        <v>1410.6279999999999</v>
      </c>
    </row>
    <row r="12" spans="1:8" x14ac:dyDescent="0.25">
      <c r="A12" s="1">
        <v>10</v>
      </c>
      <c r="B12" s="2">
        <v>1.39145E-5</v>
      </c>
      <c r="C12" s="5">
        <f t="shared" si="1"/>
        <v>1391.45</v>
      </c>
      <c r="D12">
        <f t="shared" si="0"/>
        <v>1392.3</v>
      </c>
    </row>
    <row r="13" spans="1:8" x14ac:dyDescent="0.25">
      <c r="A13" s="1">
        <v>13</v>
      </c>
      <c r="B13" s="2"/>
      <c r="D13">
        <f t="shared" si="0"/>
        <v>1340.172</v>
      </c>
    </row>
    <row r="14" spans="1:8" x14ac:dyDescent="0.25">
      <c r="A14" s="1">
        <v>15</v>
      </c>
      <c r="B14" s="2">
        <v>1.3042499999999999E-5</v>
      </c>
      <c r="C14" s="5">
        <f t="shared" si="1"/>
        <v>1304.25</v>
      </c>
      <c r="D14">
        <f t="shared" si="0"/>
        <v>1307.8</v>
      </c>
    </row>
    <row r="15" spans="1:8" x14ac:dyDescent="0.25">
      <c r="A15" s="1">
        <v>20</v>
      </c>
      <c r="B15" s="2">
        <v>1.2399600000000001E-5</v>
      </c>
      <c r="C15" s="5">
        <f t="shared" si="1"/>
        <v>1239.96</v>
      </c>
      <c r="D15">
        <f t="shared" si="0"/>
        <v>1235.2</v>
      </c>
    </row>
    <row r="16" spans="1:8" x14ac:dyDescent="0.25">
      <c r="A16" s="1">
        <v>25</v>
      </c>
      <c r="B16" s="2">
        <v>1.1749000000000001E-5</v>
      </c>
      <c r="C16" s="5">
        <f t="shared" si="1"/>
        <v>1174.9000000000001</v>
      </c>
      <c r="D16">
        <f t="shared" si="0"/>
        <v>1174.5</v>
      </c>
    </row>
    <row r="17" spans="1:4" x14ac:dyDescent="0.25">
      <c r="A17" s="1">
        <v>30</v>
      </c>
      <c r="B17" s="2">
        <v>1.12348E-5</v>
      </c>
      <c r="C17" s="5">
        <f t="shared" si="1"/>
        <v>1123.48</v>
      </c>
      <c r="D17">
        <f t="shared" si="0"/>
        <v>1125.7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B27" sqref="B27"/>
    </sheetView>
  </sheetViews>
  <sheetFormatPr defaultRowHeight="15" x14ac:dyDescent="0.25"/>
  <cols>
    <col min="2" max="3" width="11" style="4" bestFit="1" customWidth="1"/>
    <col min="4" max="4" width="13.85546875" style="4" customWidth="1"/>
  </cols>
  <sheetData>
    <row r="1" spans="1:5" x14ac:dyDescent="0.25">
      <c r="A1" t="s">
        <v>6</v>
      </c>
      <c r="B1" s="4" t="s">
        <v>15</v>
      </c>
      <c r="C1" s="4" t="s">
        <v>16</v>
      </c>
      <c r="D1" s="4" t="s">
        <v>17</v>
      </c>
      <c r="E1" s="4" t="s">
        <v>18</v>
      </c>
    </row>
    <row r="2" spans="1:5" x14ac:dyDescent="0.25">
      <c r="A2">
        <v>0</v>
      </c>
      <c r="B2" s="5">
        <f>9260.4-79.55*A2+0.517*A2*A2</f>
        <v>9260.4</v>
      </c>
      <c r="C2" s="5">
        <f>1597-22.85*A2+0.238*A2*A2</f>
        <v>1597</v>
      </c>
      <c r="D2" s="5">
        <f>29.44-A2*0.284+0.0679*A2*A2</f>
        <v>29.44</v>
      </c>
      <c r="E2" s="5">
        <f>234.3-A2*16.36+0.5665*A2*A2+0.1289*A2*A2*A2</f>
        <v>234.3</v>
      </c>
    </row>
    <row r="3" spans="1:5" x14ac:dyDescent="0.25">
      <c r="A3">
        <v>0.1</v>
      </c>
      <c r="B3" s="5">
        <f t="shared" ref="B3:B23" si="0">9260.4-79.55*A3+0.517*A3*A3</f>
        <v>9252.4501700000001</v>
      </c>
      <c r="C3" s="5">
        <f t="shared" ref="C3:C23" si="1">1597-22.85*A3+0.238*A3*A3</f>
        <v>1594.7173799999998</v>
      </c>
      <c r="D3" s="5">
        <f t="shared" ref="D3:D23" si="2">29.44-A3*0.284+0.0679*A3*A3</f>
        <v>29.412279000000002</v>
      </c>
      <c r="E3" s="5">
        <f t="shared" ref="E3:E23" si="3">234.3-A3*16.36+0.5665*A3*A3+0.1289*A3*A3*A3</f>
        <v>232.6697939</v>
      </c>
    </row>
    <row r="4" spans="1:5" x14ac:dyDescent="0.25">
      <c r="A4">
        <v>0.5</v>
      </c>
      <c r="B4" s="5">
        <f t="shared" si="0"/>
        <v>9220.75425</v>
      </c>
      <c r="C4" s="5">
        <f t="shared" si="1"/>
        <v>1585.6345000000001</v>
      </c>
      <c r="D4" s="5">
        <f t="shared" si="2"/>
        <v>29.314975</v>
      </c>
      <c r="E4" s="5">
        <f t="shared" si="3"/>
        <v>226.2777375</v>
      </c>
    </row>
    <row r="5" spans="1:5" x14ac:dyDescent="0.25">
      <c r="A5">
        <v>0.8</v>
      </c>
      <c r="B5" s="5">
        <f t="shared" si="0"/>
        <v>9197.0908799999997</v>
      </c>
      <c r="C5" s="5">
        <f t="shared" si="1"/>
        <v>1578.8723199999999</v>
      </c>
      <c r="D5" s="5">
        <f t="shared" si="2"/>
        <v>29.256256</v>
      </c>
      <c r="E5" s="5">
        <f t="shared" si="3"/>
        <v>221.64055680000001</v>
      </c>
    </row>
    <row r="6" spans="1:5" x14ac:dyDescent="0.25">
      <c r="A6">
        <v>1</v>
      </c>
      <c r="B6" s="5">
        <f t="shared" si="0"/>
        <v>9181.3670000000002</v>
      </c>
      <c r="C6" s="5">
        <f t="shared" si="1"/>
        <v>1574.3880000000001</v>
      </c>
      <c r="D6" s="5">
        <f t="shared" si="2"/>
        <v>29.223900000000004</v>
      </c>
      <c r="E6" s="5">
        <f t="shared" si="3"/>
        <v>218.63539999999998</v>
      </c>
    </row>
    <row r="7" spans="1:5" x14ac:dyDescent="0.25">
      <c r="A7">
        <v>1.2</v>
      </c>
      <c r="B7" s="5">
        <f t="shared" si="0"/>
        <v>9165.6844799999999</v>
      </c>
      <c r="C7" s="5">
        <f t="shared" si="1"/>
        <v>1569.92272</v>
      </c>
      <c r="D7" s="5">
        <f t="shared" si="2"/>
        <v>29.196975999999999</v>
      </c>
      <c r="E7" s="5">
        <f t="shared" si="3"/>
        <v>215.70649920000002</v>
      </c>
    </row>
    <row r="8" spans="1:5" x14ac:dyDescent="0.25">
      <c r="A8">
        <v>1.5</v>
      </c>
      <c r="B8" s="5">
        <f t="shared" si="0"/>
        <v>9142.2382499999985</v>
      </c>
      <c r="C8" s="5">
        <f t="shared" si="1"/>
        <v>1563.2604999999999</v>
      </c>
      <c r="D8" s="5">
        <f t="shared" si="2"/>
        <v>29.166775000000001</v>
      </c>
      <c r="E8" s="5">
        <f t="shared" si="3"/>
        <v>211.4696625</v>
      </c>
    </row>
    <row r="9" spans="1:5" x14ac:dyDescent="0.25">
      <c r="A9">
        <v>2</v>
      </c>
      <c r="B9" s="5">
        <f t="shared" si="0"/>
        <v>9103.3679999999986</v>
      </c>
      <c r="C9" s="5">
        <f t="shared" si="1"/>
        <v>1552.252</v>
      </c>
      <c r="D9" s="5">
        <f t="shared" si="2"/>
        <v>29.143599999999999</v>
      </c>
      <c r="E9" s="5">
        <f t="shared" si="3"/>
        <v>204.87720000000002</v>
      </c>
    </row>
    <row r="10" spans="1:5" x14ac:dyDescent="0.25">
      <c r="A10">
        <v>2.5</v>
      </c>
      <c r="B10" s="5">
        <f t="shared" si="0"/>
        <v>9064.7562500000004</v>
      </c>
      <c r="C10" s="5">
        <f t="shared" si="1"/>
        <v>1541.3625</v>
      </c>
      <c r="D10" s="5">
        <f t="shared" si="2"/>
        <v>29.154375000000002</v>
      </c>
      <c r="E10" s="5">
        <f t="shared" si="3"/>
        <v>198.95468750000001</v>
      </c>
    </row>
    <row r="11" spans="1:5" x14ac:dyDescent="0.25">
      <c r="A11">
        <v>3.5</v>
      </c>
      <c r="B11" s="5">
        <f t="shared" si="0"/>
        <v>8988.30825</v>
      </c>
      <c r="C11" s="5">
        <f t="shared" si="1"/>
        <v>1519.9405000000002</v>
      </c>
      <c r="D11" s="5">
        <f t="shared" si="2"/>
        <v>29.277775000000002</v>
      </c>
      <c r="E11" s="5">
        <f t="shared" si="3"/>
        <v>189.50621250000003</v>
      </c>
    </row>
    <row r="12" spans="1:5" x14ac:dyDescent="0.25">
      <c r="A12">
        <v>4</v>
      </c>
      <c r="B12" s="5">
        <f t="shared" si="0"/>
        <v>8950.4719999999998</v>
      </c>
      <c r="C12" s="5">
        <f t="shared" si="1"/>
        <v>1509.4079999999999</v>
      </c>
      <c r="D12" s="5">
        <f t="shared" si="2"/>
        <v>29.390400000000003</v>
      </c>
      <c r="E12" s="5">
        <f t="shared" si="3"/>
        <v>186.17359999999999</v>
      </c>
    </row>
    <row r="13" spans="1:5" x14ac:dyDescent="0.25">
      <c r="A13">
        <v>4.5</v>
      </c>
      <c r="B13" s="5">
        <f t="shared" si="0"/>
        <v>8912.8942499999994</v>
      </c>
      <c r="C13" s="5">
        <f t="shared" si="1"/>
        <v>1498.9945</v>
      </c>
      <c r="D13" s="5">
        <f t="shared" si="2"/>
        <v>29.536975000000002</v>
      </c>
      <c r="E13" s="5">
        <f t="shared" si="3"/>
        <v>183.8976375</v>
      </c>
    </row>
    <row r="14" spans="1:5" x14ac:dyDescent="0.25">
      <c r="A14">
        <v>5</v>
      </c>
      <c r="B14" s="5">
        <f t="shared" si="0"/>
        <v>8875.5749999999989</v>
      </c>
      <c r="C14" s="5">
        <f t="shared" si="1"/>
        <v>1488.7</v>
      </c>
      <c r="D14" s="5">
        <f t="shared" si="2"/>
        <v>29.717500000000005</v>
      </c>
      <c r="E14" s="5">
        <f t="shared" si="3"/>
        <v>182.77499999999998</v>
      </c>
    </row>
    <row r="15" spans="1:5" x14ac:dyDescent="0.25">
      <c r="A15">
        <v>6</v>
      </c>
      <c r="B15" s="5">
        <f t="shared" si="0"/>
        <v>8801.7119999999995</v>
      </c>
      <c r="C15" s="5">
        <f t="shared" si="1"/>
        <v>1468.4680000000001</v>
      </c>
      <c r="D15" s="5">
        <f t="shared" si="2"/>
        <v>30.180399999999999</v>
      </c>
      <c r="E15" s="5">
        <f t="shared" si="3"/>
        <v>184.37640000000002</v>
      </c>
    </row>
    <row r="16" spans="1:5" x14ac:dyDescent="0.25">
      <c r="A16">
        <v>7.5</v>
      </c>
      <c r="B16" s="5">
        <f t="shared" si="0"/>
        <v>8692.8562499999989</v>
      </c>
      <c r="C16" s="5">
        <f t="shared" si="1"/>
        <v>1439.0125</v>
      </c>
      <c r="D16" s="5">
        <f t="shared" si="2"/>
        <v>31.129375000000003</v>
      </c>
      <c r="E16" s="5">
        <f t="shared" si="3"/>
        <v>197.84531250000001</v>
      </c>
    </row>
    <row r="17" spans="1:5" x14ac:dyDescent="0.25">
      <c r="A17">
        <v>8.5</v>
      </c>
      <c r="B17" s="5">
        <f t="shared" si="0"/>
        <v>8621.5782500000005</v>
      </c>
      <c r="C17" s="5">
        <f t="shared" si="1"/>
        <v>1419.9705000000001</v>
      </c>
      <c r="D17" s="5">
        <f t="shared" si="2"/>
        <v>31.931775000000002</v>
      </c>
      <c r="E17" s="5">
        <f t="shared" si="3"/>
        <v>215.33033749999998</v>
      </c>
    </row>
    <row r="18" spans="1:5" x14ac:dyDescent="0.25">
      <c r="A18">
        <v>9</v>
      </c>
      <c r="B18" s="5">
        <f t="shared" si="0"/>
        <v>8586.3269999999993</v>
      </c>
      <c r="C18" s="5">
        <f t="shared" si="1"/>
        <v>1410.6279999999999</v>
      </c>
      <c r="D18" s="5">
        <f t="shared" si="2"/>
        <v>32.383899999999997</v>
      </c>
      <c r="E18" s="5">
        <f t="shared" si="3"/>
        <v>226.91460000000001</v>
      </c>
    </row>
    <row r="19" spans="1:5" x14ac:dyDescent="0.25">
      <c r="A19">
        <v>10</v>
      </c>
      <c r="B19" s="5">
        <f t="shared" si="0"/>
        <v>8516.6</v>
      </c>
      <c r="C19" s="5">
        <f t="shared" si="1"/>
        <v>1392.3</v>
      </c>
      <c r="D19" s="5">
        <f t="shared" si="2"/>
        <v>33.39</v>
      </c>
      <c r="E19" s="5">
        <f t="shared" si="3"/>
        <v>256.25</v>
      </c>
    </row>
    <row r="20" spans="1:5" x14ac:dyDescent="0.25">
      <c r="A20">
        <v>15</v>
      </c>
      <c r="B20" s="5">
        <f t="shared" si="0"/>
        <v>8183.4749999999995</v>
      </c>
      <c r="C20" s="5">
        <f t="shared" si="1"/>
        <v>1307.8</v>
      </c>
      <c r="D20" s="5">
        <f t="shared" si="2"/>
        <v>40.457499999999996</v>
      </c>
      <c r="E20" s="5">
        <f t="shared" si="3"/>
        <v>551.4</v>
      </c>
    </row>
    <row r="21" spans="1:5" x14ac:dyDescent="0.25">
      <c r="A21">
        <v>20</v>
      </c>
      <c r="B21" s="5">
        <f t="shared" si="0"/>
        <v>7876.2</v>
      </c>
      <c r="C21" s="5">
        <f t="shared" si="1"/>
        <v>1235.2</v>
      </c>
      <c r="D21" s="5">
        <f t="shared" si="2"/>
        <v>50.92</v>
      </c>
      <c r="E21" s="5">
        <f t="shared" si="3"/>
        <v>1164.8999999999999</v>
      </c>
    </row>
    <row r="22" spans="1:5" x14ac:dyDescent="0.25">
      <c r="A22">
        <v>25</v>
      </c>
      <c r="B22" s="5">
        <f t="shared" si="0"/>
        <v>7594.7749999999996</v>
      </c>
      <c r="C22" s="5">
        <f t="shared" si="1"/>
        <v>1174.5</v>
      </c>
      <c r="D22" s="5">
        <f t="shared" si="2"/>
        <v>64.777500000000003</v>
      </c>
      <c r="E22" s="5">
        <f t="shared" si="3"/>
        <v>2193.4249999999997</v>
      </c>
    </row>
    <row r="23" spans="1:5" x14ac:dyDescent="0.25">
      <c r="A23">
        <v>30</v>
      </c>
      <c r="B23" s="5">
        <f t="shared" si="0"/>
        <v>7339.2</v>
      </c>
      <c r="C23" s="5">
        <f t="shared" si="1"/>
        <v>1125.7</v>
      </c>
      <c r="D23" s="5">
        <f t="shared" si="2"/>
        <v>82.03</v>
      </c>
      <c r="E23" s="5">
        <f t="shared" si="3"/>
        <v>3733.6499999999996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Simulation data</vt:lpstr>
      <vt:lpstr>Sheet2</vt:lpstr>
      <vt:lpstr>interpolation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CoreI5</dc:creator>
  <cp:lastModifiedBy>Naqvi</cp:lastModifiedBy>
  <dcterms:created xsi:type="dcterms:W3CDTF">2014-08-18T07:23:41Z</dcterms:created>
  <dcterms:modified xsi:type="dcterms:W3CDTF">2017-01-19T15:02:01Z</dcterms:modified>
</cp:coreProperties>
</file>