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Sheet1" sheetId="1" r:id="rId1"/>
    <sheet name="Sheet2" sheetId="2" r:id="rId2"/>
    <sheet name="Sheet3" sheetId="3" r:id="rId3"/>
  </sheets>
  <definedNames>
    <definedName name="Disc_rate">'Sheet1'!$B$33</definedName>
    <definedName name="Inflation">'Sheet1'!$B$32</definedName>
    <definedName name="Tax_rate">'Sheet1'!$B$34</definedName>
  </definedNames>
  <calcPr fullCalcOnLoad="1"/>
</workbook>
</file>

<file path=xl/sharedStrings.xml><?xml version="1.0" encoding="utf-8"?>
<sst xmlns="http://schemas.openxmlformats.org/spreadsheetml/2006/main" count="28" uniqueCount="28">
  <si>
    <t>Year:</t>
  </si>
  <si>
    <t>Investments in fixed assets</t>
  </si>
  <si>
    <t>B. Working capital</t>
  </si>
  <si>
    <r>
      <t>Change</t>
    </r>
    <r>
      <rPr>
        <sz val="9"/>
        <rFont val="Geneva"/>
        <family val="0"/>
      </rPr>
      <t xml:space="preserve"> in working capital</t>
    </r>
  </si>
  <si>
    <t>C. Operations</t>
  </si>
  <si>
    <t>Revenues</t>
  </si>
  <si>
    <t>D. Project valuation</t>
  </si>
  <si>
    <t>Total project cash flow</t>
  </si>
  <si>
    <t>Discount factor</t>
  </si>
  <si>
    <t>PV of cash flow</t>
  </si>
  <si>
    <t>E. Other inputs</t>
  </si>
  <si>
    <t>Inflation rate</t>
  </si>
  <si>
    <t>Discount rate</t>
  </si>
  <si>
    <t>Tax rate</t>
  </si>
  <si>
    <t>- Expenses</t>
  </si>
  <si>
    <t>- Depreciation</t>
  </si>
  <si>
    <t>= Earnings before taxes</t>
  </si>
  <si>
    <t>- Tax</t>
  </si>
  <si>
    <t>+ Depreciation</t>
  </si>
  <si>
    <t>= Cash flow from operations</t>
  </si>
  <si>
    <t>- Change in NWC</t>
  </si>
  <si>
    <t>Initial investment in NWC</t>
  </si>
  <si>
    <t xml:space="preserve">Net Investment </t>
  </si>
  <si>
    <t>+ATSV</t>
  </si>
  <si>
    <t>Working capital (0.26 of next year revenue)</t>
  </si>
  <si>
    <t>Net present value (NPV)</t>
  </si>
  <si>
    <t>A. NINV</t>
  </si>
  <si>
    <t>= Net Income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</si>
</sst>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0"/>
    <numFmt numFmtId="166" formatCode="&quot;$&quot;#,##0"/>
    <numFmt numFmtId="167" formatCode="#,##0;[Red]#,##0"/>
    <numFmt numFmtId="168" formatCode="#,##0.000"/>
  </numFmts>
  <fonts count="6">
    <font>
      <sz val="10"/>
      <name val="Arial"/>
      <family val="0"/>
    </font>
    <font>
      <b/>
      <sz val="9"/>
      <name val="Geneva"/>
      <family val="0"/>
    </font>
    <font>
      <sz val="9"/>
      <name val="Geneva"/>
      <family val="0"/>
    </font>
    <font>
      <i/>
      <sz val="9"/>
      <name val="Geneva"/>
      <family val="0"/>
    </font>
    <font>
      <u val="single"/>
      <sz val="9"/>
      <name val="Geneva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168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35.8515625" style="0" customWidth="1"/>
  </cols>
  <sheetData>
    <row r="1" spans="1:7" ht="12.75">
      <c r="A1" s="1" t="s">
        <v>0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</row>
    <row r="2" spans="1:7" ht="12.75">
      <c r="A2" s="12" t="s">
        <v>26</v>
      </c>
      <c r="B2" s="3"/>
      <c r="C2" s="3"/>
      <c r="D2" s="3"/>
      <c r="E2" s="3"/>
      <c r="F2" s="3"/>
      <c r="G2" s="3"/>
    </row>
    <row r="3" spans="1:7" ht="12.75">
      <c r="A3" s="11" t="s">
        <v>1</v>
      </c>
      <c r="B3" s="5">
        <v>10000</v>
      </c>
      <c r="C3" s="5"/>
      <c r="D3" s="5"/>
      <c r="E3" s="5"/>
      <c r="F3" s="5"/>
      <c r="G3" s="5"/>
    </row>
    <row r="4" spans="1:7" ht="12.75">
      <c r="A4" s="11" t="s">
        <v>21</v>
      </c>
      <c r="B4" s="5">
        <f>B8</f>
        <v>3900</v>
      </c>
      <c r="C4" s="5"/>
      <c r="D4" s="5"/>
      <c r="E4" s="5"/>
      <c r="F4" s="5"/>
      <c r="G4" s="5"/>
    </row>
    <row r="5" spans="1:7" ht="12.75">
      <c r="A5" s="11" t="s">
        <v>22</v>
      </c>
      <c r="B5" s="5">
        <f>B3+B4</f>
        <v>13900</v>
      </c>
      <c r="C5" s="5"/>
      <c r="D5" s="5"/>
      <c r="E5" s="5"/>
      <c r="F5" s="5"/>
      <c r="G5" s="5"/>
    </row>
    <row r="6" spans="1:7" ht="12.75">
      <c r="A6" s="11"/>
      <c r="B6" s="5"/>
      <c r="C6" s="5"/>
      <c r="D6" s="5"/>
      <c r="E6" s="5"/>
      <c r="F6" s="5"/>
      <c r="G6" s="5"/>
    </row>
    <row r="7" spans="1:7" ht="12.75">
      <c r="A7" s="12" t="s">
        <v>2</v>
      </c>
      <c r="B7" s="16"/>
      <c r="C7" s="16"/>
      <c r="D7" s="16"/>
      <c r="E7" s="16"/>
      <c r="F7" s="16"/>
      <c r="G7" s="16"/>
    </row>
    <row r="8" spans="1:7" ht="12.75">
      <c r="A8" s="11" t="s">
        <v>24</v>
      </c>
      <c r="B8" s="5">
        <f aca="true" t="shared" si="0" ref="B8:G8">0.26*C13</f>
        <v>3900</v>
      </c>
      <c r="C8" s="5">
        <f t="shared" si="0"/>
        <v>4095</v>
      </c>
      <c r="D8" s="5">
        <f t="shared" si="0"/>
        <v>4299.75</v>
      </c>
      <c r="E8" s="5">
        <f t="shared" si="0"/>
        <v>4514.7375</v>
      </c>
      <c r="F8" s="5">
        <f t="shared" si="0"/>
        <v>4740.474375</v>
      </c>
      <c r="G8" s="5">
        <f t="shared" si="0"/>
        <v>0</v>
      </c>
    </row>
    <row r="9" spans="1:8" ht="12.75">
      <c r="A9" s="13" t="s">
        <v>3</v>
      </c>
      <c r="B9" s="5">
        <f>B8</f>
        <v>3900</v>
      </c>
      <c r="C9" s="5">
        <f>C8-B8</f>
        <v>195</v>
      </c>
      <c r="D9" s="5">
        <f>D8-C8</f>
        <v>204.75</v>
      </c>
      <c r="E9" s="5">
        <f>E8-D8</f>
        <v>214.98750000000018</v>
      </c>
      <c r="F9" s="5">
        <f>F8-E8</f>
        <v>225.7368749999996</v>
      </c>
      <c r="G9" s="5">
        <f>G8-F8</f>
        <v>-4740.474375</v>
      </c>
      <c r="H9" s="10"/>
    </row>
    <row r="10" spans="1:7" ht="12.75">
      <c r="A10" s="11"/>
      <c r="B10" s="5"/>
      <c r="C10" s="5"/>
      <c r="D10" s="5"/>
      <c r="E10" s="5"/>
      <c r="F10" s="5"/>
      <c r="G10" s="5"/>
    </row>
    <row r="11" spans="1:7" ht="12.75">
      <c r="A11" s="13"/>
      <c r="B11" s="5"/>
      <c r="C11" s="5"/>
      <c r="D11" s="5"/>
      <c r="E11" s="5"/>
      <c r="F11" s="5"/>
      <c r="G11" s="5"/>
    </row>
    <row r="12" spans="1:7" ht="12.75">
      <c r="A12" s="14" t="s">
        <v>4</v>
      </c>
      <c r="B12" s="5"/>
      <c r="C12" s="5"/>
      <c r="D12" s="5"/>
      <c r="E12" s="5"/>
      <c r="F12" s="5"/>
      <c r="G12" s="5"/>
    </row>
    <row r="13" spans="1:7" ht="12.75">
      <c r="A13" s="11" t="s">
        <v>5</v>
      </c>
      <c r="B13" s="5"/>
      <c r="C13" s="5">
        <v>15000</v>
      </c>
      <c r="D13" s="5">
        <f>C13*(1+$B$32)</f>
        <v>15750</v>
      </c>
      <c r="E13" s="5">
        <f aca="true" t="shared" si="1" ref="E13:G14">D13*(1+Inflation)</f>
        <v>16537.5</v>
      </c>
      <c r="F13" s="5">
        <f t="shared" si="1"/>
        <v>17364.375</v>
      </c>
      <c r="G13" s="5">
        <f t="shared" si="1"/>
        <v>18232.59375</v>
      </c>
    </row>
    <row r="14" spans="1:7" ht="12.75">
      <c r="A14" s="11" t="s">
        <v>14</v>
      </c>
      <c r="B14" s="5"/>
      <c r="C14" s="5">
        <v>10000</v>
      </c>
      <c r="D14" s="5">
        <f>C14*(1+Inflation)</f>
        <v>10500</v>
      </c>
      <c r="E14" s="5">
        <f t="shared" si="1"/>
        <v>11025</v>
      </c>
      <c r="F14" s="5">
        <f t="shared" si="1"/>
        <v>11576.25</v>
      </c>
      <c r="G14" s="5">
        <f t="shared" si="1"/>
        <v>12155.0625</v>
      </c>
    </row>
    <row r="15" spans="1:7" ht="12.75">
      <c r="A15" s="11" t="s">
        <v>15</v>
      </c>
      <c r="B15" s="5"/>
      <c r="C15" s="6">
        <f>10000/5</f>
        <v>2000</v>
      </c>
      <c r="D15" s="6">
        <f>10000/5</f>
        <v>2000</v>
      </c>
      <c r="E15" s="6">
        <f>10000/5</f>
        <v>2000</v>
      </c>
      <c r="F15" s="6">
        <f>10000/5</f>
        <v>2000</v>
      </c>
      <c r="G15" s="6">
        <f>10000/5</f>
        <v>2000</v>
      </c>
    </row>
    <row r="16" spans="1:7" ht="12.75">
      <c r="A16" s="15" t="s">
        <v>16</v>
      </c>
      <c r="B16" s="5"/>
      <c r="C16" s="5">
        <f>C13-C14-C15</f>
        <v>3000</v>
      </c>
      <c r="D16" s="5">
        <f>D13-D14-D15</f>
        <v>3250</v>
      </c>
      <c r="E16" s="5">
        <f>E13-E14-E15</f>
        <v>3512.5</v>
      </c>
      <c r="F16" s="5">
        <f>F13-F14-F15</f>
        <v>3788.125</v>
      </c>
      <c r="G16" s="5">
        <f>G13-G14-G15</f>
        <v>4077.53125</v>
      </c>
    </row>
    <row r="17" spans="1:7" ht="12.75">
      <c r="A17" s="11" t="s">
        <v>17</v>
      </c>
      <c r="B17" s="5"/>
      <c r="C17" s="7">
        <f>C16*Tax_rate</f>
        <v>1050</v>
      </c>
      <c r="D17" s="7">
        <f>D16*Tax_rate</f>
        <v>1137.5</v>
      </c>
      <c r="E17" s="7">
        <f>E16*Tax_rate</f>
        <v>1229.375</v>
      </c>
      <c r="F17" s="7">
        <f>F16*Tax_rate</f>
        <v>1325.84375</v>
      </c>
      <c r="G17" s="7">
        <f>G16*Tax_rate</f>
        <v>1427.1359375</v>
      </c>
    </row>
    <row r="18" spans="1:7" ht="12.75">
      <c r="A18" s="15" t="s">
        <v>27</v>
      </c>
      <c r="B18" s="5"/>
      <c r="C18" s="5">
        <f>C16-C17</f>
        <v>1950</v>
      </c>
      <c r="D18" s="5">
        <f>D16-D17</f>
        <v>2112.5</v>
      </c>
      <c r="E18" s="5">
        <f>E16-E17</f>
        <v>2283.125</v>
      </c>
      <c r="F18" s="5">
        <f>F16-F17</f>
        <v>2462.28125</v>
      </c>
      <c r="G18" s="5">
        <f>G16-G17</f>
        <v>2650.3953125</v>
      </c>
    </row>
    <row r="19" spans="1:7" ht="12.75">
      <c r="A19" s="15" t="s">
        <v>18</v>
      </c>
      <c r="B19" s="5"/>
      <c r="C19" s="5">
        <v>2000</v>
      </c>
      <c r="D19" s="5">
        <v>2000</v>
      </c>
      <c r="E19" s="5">
        <v>2000</v>
      </c>
      <c r="F19" s="5">
        <v>2000</v>
      </c>
      <c r="G19" s="5">
        <v>2000</v>
      </c>
    </row>
    <row r="20" spans="1:7" ht="12.75">
      <c r="A20" s="11" t="s">
        <v>19</v>
      </c>
      <c r="B20" s="5"/>
      <c r="C20" s="5">
        <f>C15+C18</f>
        <v>3950</v>
      </c>
      <c r="D20" s="5">
        <f>D15+D18</f>
        <v>4112.5</v>
      </c>
      <c r="E20" s="5">
        <f>E15+E18</f>
        <v>4283.125</v>
      </c>
      <c r="F20" s="5">
        <f>F15+F18</f>
        <v>4462.28125</v>
      </c>
      <c r="G20" s="5">
        <f>G15+G18</f>
        <v>4650.3953125</v>
      </c>
    </row>
    <row r="21" spans="1:7" ht="12.75">
      <c r="A21" s="11" t="s">
        <v>20</v>
      </c>
      <c r="B21" s="5"/>
      <c r="C21" s="5">
        <f>C9</f>
        <v>195</v>
      </c>
      <c r="D21" s="5">
        <f>D9</f>
        <v>204.75</v>
      </c>
      <c r="E21" s="5">
        <f>E9</f>
        <v>214.98750000000018</v>
      </c>
      <c r="F21" s="5">
        <f>F9</f>
        <v>225.7368749999996</v>
      </c>
      <c r="G21" s="5">
        <f>G9</f>
        <v>-4740.474375</v>
      </c>
    </row>
    <row r="22" spans="1:7" ht="12.75">
      <c r="A22" s="11" t="s">
        <v>23</v>
      </c>
      <c r="B22" s="5"/>
      <c r="C22" s="5"/>
      <c r="D22" s="5"/>
      <c r="E22" s="5"/>
      <c r="F22" s="5"/>
      <c r="G22" s="5">
        <f>2000*(1-Tax_rate)</f>
        <v>1300</v>
      </c>
    </row>
    <row r="23" spans="1:7" ht="12.75">
      <c r="A23" s="11"/>
      <c r="B23" s="5"/>
      <c r="C23" s="5"/>
      <c r="D23" s="5"/>
      <c r="E23" s="5"/>
      <c r="F23" s="5"/>
      <c r="G23" s="5"/>
    </row>
    <row r="24" spans="1:7" ht="12.75">
      <c r="A24" s="11"/>
      <c r="B24" s="5"/>
      <c r="C24" s="5"/>
      <c r="D24" s="5"/>
      <c r="E24" s="5"/>
      <c r="F24" s="5"/>
      <c r="G24" s="5"/>
    </row>
    <row r="25" spans="1:7" ht="12.75">
      <c r="A25" s="14" t="s">
        <v>6</v>
      </c>
      <c r="B25" s="5"/>
      <c r="C25" s="5"/>
      <c r="D25" s="5"/>
      <c r="E25" s="5"/>
      <c r="F25" s="5"/>
      <c r="G25" s="5"/>
    </row>
    <row r="26" spans="1:7" ht="12.75">
      <c r="A26" s="11" t="s">
        <v>7</v>
      </c>
      <c r="B26" s="5">
        <f>-B5</f>
        <v>-13900</v>
      </c>
      <c r="C26" s="5">
        <f>C20-C21+C22</f>
        <v>3755</v>
      </c>
      <c r="D26" s="5">
        <f>D20-D21+D22</f>
        <v>3907.75</v>
      </c>
      <c r="E26" s="5">
        <f>E20-E21+E22</f>
        <v>4068.1375</v>
      </c>
      <c r="F26" s="5">
        <f>F20-F21+F22</f>
        <v>4236.544375</v>
      </c>
      <c r="G26" s="5">
        <f>G20-G21+G22</f>
        <v>10690.869687499999</v>
      </c>
    </row>
    <row r="27" spans="1:7" ht="12.75">
      <c r="A27" s="11" t="s">
        <v>8</v>
      </c>
      <c r="B27" s="8">
        <f aca="true" t="shared" si="2" ref="B27:G27">1/(1+Disc_rate)^B1</f>
        <v>1</v>
      </c>
      <c r="C27" s="9">
        <f t="shared" si="2"/>
        <v>0.8928571428571428</v>
      </c>
      <c r="D27" s="9">
        <f t="shared" si="2"/>
        <v>0.7971938775510203</v>
      </c>
      <c r="E27" s="9">
        <f t="shared" si="2"/>
        <v>0.7117802478134109</v>
      </c>
      <c r="F27" s="9">
        <f t="shared" si="2"/>
        <v>0.6355180784048312</v>
      </c>
      <c r="G27" s="9">
        <f t="shared" si="2"/>
        <v>0.5674268557185992</v>
      </c>
    </row>
    <row r="28" spans="1:7" ht="12.75">
      <c r="A28" s="11" t="s">
        <v>9</v>
      </c>
      <c r="B28" s="5">
        <f aca="true" t="shared" si="3" ref="B28:G28">B26*B27</f>
        <v>-13900</v>
      </c>
      <c r="C28" s="5">
        <f t="shared" si="3"/>
        <v>3352.678571428571</v>
      </c>
      <c r="D28" s="5">
        <f t="shared" si="3"/>
        <v>3115.2343749999995</v>
      </c>
      <c r="E28" s="5">
        <f t="shared" si="3"/>
        <v>2895.6199178890297</v>
      </c>
      <c r="F28" s="5">
        <f t="shared" si="3"/>
        <v>2692.400540276797</v>
      </c>
      <c r="G28" s="5">
        <f t="shared" si="3"/>
        <v>6066.286571675408</v>
      </c>
    </row>
    <row r="29" spans="1:7" ht="12.75">
      <c r="A29" s="11" t="s">
        <v>25</v>
      </c>
      <c r="B29" s="5">
        <f>SUM(B28:G28)</f>
        <v>4222.219976269805</v>
      </c>
      <c r="C29" s="5"/>
      <c r="D29" s="5"/>
      <c r="E29" s="5"/>
      <c r="F29" s="5"/>
      <c r="G29" s="5"/>
    </row>
    <row r="30" spans="1:7" ht="12.75">
      <c r="A30" s="11"/>
      <c r="B30" s="5"/>
      <c r="C30" s="4"/>
      <c r="D30" s="4"/>
      <c r="E30" s="4"/>
      <c r="F30" s="4"/>
      <c r="G30" s="4"/>
    </row>
    <row r="31" spans="1:7" ht="12.75">
      <c r="A31" s="14" t="s">
        <v>10</v>
      </c>
      <c r="B31" s="5"/>
      <c r="C31" s="4"/>
      <c r="D31" s="4"/>
      <c r="E31" s="4"/>
      <c r="F31" s="4"/>
      <c r="G31" s="4"/>
    </row>
    <row r="32" spans="1:7" ht="12.75">
      <c r="A32" s="11" t="s">
        <v>11</v>
      </c>
      <c r="B32" s="4">
        <v>0.05</v>
      </c>
      <c r="C32" s="4"/>
      <c r="D32" s="4"/>
      <c r="E32" s="4"/>
      <c r="F32" s="4"/>
      <c r="G32" s="4"/>
    </row>
    <row r="33" spans="1:7" ht="12.75">
      <c r="A33" s="11" t="s">
        <v>12</v>
      </c>
      <c r="B33" s="4">
        <v>0.12</v>
      </c>
      <c r="C33" s="4"/>
      <c r="D33" s="4"/>
      <c r="E33" s="4"/>
      <c r="F33" s="4"/>
      <c r="G33" s="4"/>
    </row>
    <row r="34" spans="1:2" ht="12.75">
      <c r="A34" s="11" t="s">
        <v>13</v>
      </c>
      <c r="B34" s="4">
        <v>0.35</v>
      </c>
    </row>
    <row r="35" ht="12.75">
      <c r="A35" s="1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ITC</dc:creator>
  <cp:keywords/>
  <dc:description/>
  <cp:lastModifiedBy>ITC</cp:lastModifiedBy>
  <dcterms:created xsi:type="dcterms:W3CDTF">2006-12-02T19:12:46Z</dcterms:created>
  <dcterms:modified xsi:type="dcterms:W3CDTF">2006-12-02T20:29:45Z</dcterms:modified>
  <cp:category/>
  <cp:version/>
  <cp:contentType/>
  <cp:contentStatus/>
</cp:coreProperties>
</file>