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'Sheet1'!$I$21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<sst xmlns="http://schemas.openxmlformats.org/spreadsheetml/2006/main" count="54" uniqueCount="53">
  <si>
    <t>S.N.</t>
  </si>
  <si>
    <t>STUDENT NAME</t>
  </si>
  <si>
    <t xml:space="preserve">   EXAMs - SCORES</t>
  </si>
  <si>
    <t>AVG.</t>
  </si>
  <si>
    <t>SDEV.</t>
  </si>
  <si>
    <t>ATT.</t>
  </si>
  <si>
    <t>QUIZ</t>
  </si>
  <si>
    <t>SUM1</t>
  </si>
  <si>
    <t>SUM2</t>
  </si>
  <si>
    <t>BONUS</t>
  </si>
  <si>
    <t>HWs</t>
  </si>
  <si>
    <t>T-SCORE</t>
  </si>
  <si>
    <t>GRADE</t>
  </si>
  <si>
    <t>A+;A;B+;…</t>
  </si>
  <si>
    <t>TOTAL SCORE</t>
  </si>
  <si>
    <t>FINAL EXAM</t>
  </si>
  <si>
    <t>class work</t>
  </si>
  <si>
    <t>Ranking</t>
  </si>
  <si>
    <t>AL-SHAMMARI, MUHAMMAD AGE</t>
  </si>
  <si>
    <t>AL-GHAMDI, ADEL AUWADH KH</t>
  </si>
  <si>
    <t>AL-GHAMDI, MUHAMMAD SAEED</t>
  </si>
  <si>
    <t>AL-GHAMDI, AHMAD MUHAMMAD</t>
  </si>
  <si>
    <t>AL-QAHTANI, MUHAMMAD SAEE</t>
  </si>
  <si>
    <t>AL-GHAMDI, SAEED ABDUL-RA</t>
  </si>
  <si>
    <t>AL-GHAMDI, KHALED SAAD AL</t>
  </si>
  <si>
    <t>AL-YAMI, IBRAHIM AHMAD MU</t>
  </si>
  <si>
    <t>AL-MAKRAMI, HUSAIN ABDULL</t>
  </si>
  <si>
    <t>AL-AHSAAI, AHMAD YOUSEF A</t>
  </si>
  <si>
    <t>AL-SUGHAYER, ABDULRAHMAN</t>
  </si>
  <si>
    <t>AL-SHATHRI, FAISAL ABDULR</t>
  </si>
  <si>
    <t>MAHROUS, ELAF NAEEM</t>
  </si>
  <si>
    <t>AL-SALIM, ALI HASAN</t>
  </si>
  <si>
    <t>AL-ZAHRANI, SAEED MUHAMMA</t>
  </si>
  <si>
    <t>AL-MASAARI, BANDAR KHALED</t>
  </si>
  <si>
    <t>IDENTIFICATION</t>
  </si>
  <si>
    <t>CE 203 -02 ************* 032 CLASS ROSTER AND GRADES************</t>
  </si>
  <si>
    <t>W</t>
  </si>
  <si>
    <t>&lt; 3%</t>
  </si>
  <si>
    <t>Best wishes to all!</t>
  </si>
  <si>
    <t>s.a.alghamdi-032</t>
  </si>
  <si>
    <t>letter grade</t>
  </si>
  <si>
    <t>Scale</t>
  </si>
  <si>
    <t>A+</t>
  </si>
  <si>
    <t>A</t>
  </si>
  <si>
    <t>B+</t>
  </si>
  <si>
    <t>B</t>
  </si>
  <si>
    <t>C+</t>
  </si>
  <si>
    <t>C</t>
  </si>
  <si>
    <t>D+</t>
  </si>
  <si>
    <t>D</t>
  </si>
  <si>
    <t>1 to 4</t>
  </si>
  <si>
    <t>DR. SAEID A. ALGHAMDI</t>
  </si>
  <si>
    <t>CE203-02-032: FINAL GRADES</t>
  </si>
</sst>
</file>

<file path=xl/styles.xml><?xml version="1.0" encoding="utf-8"?>
<styleSheet xmlns="http://schemas.openxmlformats.org/spreadsheetml/2006/main">
  <numFmts count="2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&quot;ر.ي.&quot;\ * #,##0.00_-;_-&quot;ر.ي.&quot;\ * #,##0.00\-;_-&quot;ر.ي.&quot;\ * &quot;-&quot;??_-;_-@_-"/>
    <numFmt numFmtId="178" formatCode="0.0%"/>
    <numFmt numFmtId="179" formatCode="m/d/yyyy"/>
    <numFmt numFmtId="180" formatCode="0.0"/>
    <numFmt numFmtId="181" formatCode="0.000"/>
    <numFmt numFmtId="182" formatCode="0.0000"/>
  </numFmts>
  <fonts count="30">
    <font>
      <sz val="10"/>
      <name val="Arial"/>
      <family val="0"/>
    </font>
    <font>
      <sz val="11"/>
      <name val="Arial"/>
      <family val="0"/>
    </font>
    <font>
      <sz val="8"/>
      <color indexed="12"/>
      <name val="Agency FB"/>
      <family val="0"/>
    </font>
    <font>
      <b/>
      <i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7"/>
      <name val="Agency FB"/>
      <family val="0"/>
    </font>
    <font>
      <b/>
      <u val="single"/>
      <sz val="10"/>
      <color indexed="17"/>
      <name val="Agency FB"/>
      <family val="0"/>
    </font>
    <font>
      <sz val="10"/>
      <name val="Andy"/>
      <family val="4"/>
    </font>
    <font>
      <b/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1"/>
      <color indexed="54"/>
      <name val="Bell MT"/>
      <family val="1"/>
    </font>
    <font>
      <b/>
      <sz val="10"/>
      <color indexed="54"/>
      <name val="Arial"/>
      <family val="0"/>
    </font>
    <font>
      <b/>
      <sz val="10"/>
      <color indexed="54"/>
      <name val="Andy"/>
      <family val="4"/>
    </font>
    <font>
      <b/>
      <sz val="8"/>
      <color indexed="12"/>
      <name val="Arial"/>
      <family val="2"/>
    </font>
    <font>
      <b/>
      <sz val="8"/>
      <color indexed="12"/>
      <name val="Agency FB"/>
      <family val="0"/>
    </font>
    <font>
      <b/>
      <sz val="8"/>
      <name val="Arial"/>
      <family val="0"/>
    </font>
    <font>
      <sz val="8"/>
      <name val="Arial"/>
      <family val="0"/>
    </font>
    <font>
      <sz val="10"/>
      <color indexed="54"/>
      <name val="Arial"/>
      <family val="0"/>
    </font>
    <font>
      <b/>
      <sz val="8"/>
      <color indexed="54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sz val="9"/>
      <color indexed="12"/>
      <name val="Arial Black"/>
      <family val="2"/>
    </font>
    <font>
      <sz val="9"/>
      <color indexed="62"/>
      <name val="Arial Black"/>
      <family val="2"/>
    </font>
    <font>
      <sz val="9"/>
      <name val="Arial Black"/>
      <family val="2"/>
    </font>
    <font>
      <b/>
      <sz val="8"/>
      <color indexed="12"/>
      <name val="Andy"/>
      <family val="4"/>
    </font>
    <font>
      <sz val="10"/>
      <color indexed="12"/>
      <name val="Arial"/>
      <family val="0"/>
    </font>
    <font>
      <u val="single"/>
      <sz val="9"/>
      <color indexed="12"/>
      <name val="Arial Black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readingOrder="1"/>
    </xf>
    <xf numFmtId="0" fontId="0" fillId="4" borderId="0" xfId="0" applyFill="1" applyAlignment="1">
      <alignment/>
    </xf>
    <xf numFmtId="180" fontId="7" fillId="2" borderId="1" xfId="0" applyNumberFormat="1" applyFont="1" applyFill="1" applyBorder="1" applyAlignment="1">
      <alignment horizontal="center"/>
    </xf>
    <xf numFmtId="1" fontId="0" fillId="0" borderId="8" xfId="0" applyNumberFormat="1" applyBorder="1" applyAlignment="1">
      <alignment/>
    </xf>
    <xf numFmtId="0" fontId="9" fillId="4" borderId="1" xfId="2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0" borderId="9" xfId="0" applyBorder="1" applyAlignment="1">
      <alignment/>
    </xf>
    <xf numFmtId="0" fontId="0" fillId="5" borderId="0" xfId="0" applyFill="1" applyAlignment="1">
      <alignment/>
    </xf>
    <xf numFmtId="180" fontId="13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0" fontId="19" fillId="2" borderId="0" xfId="0" applyFont="1" applyFill="1" applyBorder="1" applyAlignment="1">
      <alignment/>
    </xf>
    <xf numFmtId="0" fontId="13" fillId="2" borderId="10" xfId="0" applyFont="1" applyFill="1" applyBorder="1" applyAlignment="1">
      <alignment horizontal="right"/>
    </xf>
    <xf numFmtId="0" fontId="13" fillId="2" borderId="11" xfId="0" applyFont="1" applyFill="1" applyBorder="1" applyAlignment="1">
      <alignment horizontal="right"/>
    </xf>
    <xf numFmtId="0" fontId="13" fillId="2" borderId="11" xfId="0" applyFont="1" applyFill="1" applyBorder="1" applyAlignment="1">
      <alignment horizontal="right"/>
    </xf>
    <xf numFmtId="0" fontId="13" fillId="2" borderId="11" xfId="0" applyFont="1" applyFill="1" applyBorder="1" applyAlignment="1">
      <alignment horizontal="center"/>
    </xf>
    <xf numFmtId="180" fontId="14" fillId="2" borderId="11" xfId="0" applyNumberFormat="1" applyFont="1" applyFill="1" applyBorder="1" applyAlignment="1">
      <alignment horizontal="right"/>
    </xf>
    <xf numFmtId="0" fontId="19" fillId="4" borderId="0" xfId="0" applyFont="1" applyFill="1" applyBorder="1" applyAlignment="1">
      <alignment/>
    </xf>
    <xf numFmtId="0" fontId="0" fillId="4" borderId="12" xfId="0" applyFill="1" applyBorder="1" applyAlignment="1">
      <alignment wrapText="1"/>
    </xf>
    <xf numFmtId="0" fontId="9" fillId="4" borderId="7" xfId="20" applyFill="1" applyBorder="1" applyAlignment="1">
      <alignment wrapText="1"/>
    </xf>
    <xf numFmtId="0" fontId="0" fillId="2" borderId="7" xfId="0" applyFill="1" applyBorder="1" applyAlignment="1">
      <alignment/>
    </xf>
    <xf numFmtId="0" fontId="0" fillId="0" borderId="7" xfId="0" applyBorder="1" applyAlignment="1">
      <alignment horizontal="center"/>
    </xf>
    <xf numFmtId="180" fontId="7" fillId="2" borderId="7" xfId="0" applyNumberFormat="1" applyFont="1" applyFill="1" applyBorder="1" applyAlignment="1">
      <alignment horizontal="center"/>
    </xf>
    <xf numFmtId="180" fontId="13" fillId="0" borderId="7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0" fontId="13" fillId="2" borderId="13" xfId="0" applyFont="1" applyFill="1" applyBorder="1" applyAlignment="1">
      <alignment horizontal="right"/>
    </xf>
    <xf numFmtId="0" fontId="13" fillId="2" borderId="14" xfId="0" applyFont="1" applyFill="1" applyBorder="1" applyAlignment="1">
      <alignment horizontal="right"/>
    </xf>
    <xf numFmtId="0" fontId="20" fillId="2" borderId="14" xfId="0" applyFont="1" applyFill="1" applyBorder="1" applyAlignment="1">
      <alignment horizontal="right"/>
    </xf>
    <xf numFmtId="0" fontId="13" fillId="2" borderId="14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right"/>
    </xf>
    <xf numFmtId="180" fontId="14" fillId="2" borderId="14" xfId="0" applyNumberFormat="1" applyFont="1" applyFill="1" applyBorder="1" applyAlignment="1">
      <alignment horizontal="right"/>
    </xf>
    <xf numFmtId="0" fontId="0" fillId="6" borderId="1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6" borderId="1" xfId="0" applyFill="1" applyBorder="1" applyAlignment="1">
      <alignment/>
    </xf>
    <xf numFmtId="1" fontId="0" fillId="5" borderId="8" xfId="0" applyNumberFormat="1" applyFill="1" applyBorder="1" applyAlignment="1">
      <alignment/>
    </xf>
    <xf numFmtId="0" fontId="0" fillId="5" borderId="5" xfId="0" applyFill="1" applyBorder="1" applyAlignment="1">
      <alignment horizontal="left"/>
    </xf>
    <xf numFmtId="0" fontId="0" fillId="5" borderId="8" xfId="0" applyFill="1" applyBorder="1" applyAlignment="1">
      <alignment wrapText="1"/>
    </xf>
    <xf numFmtId="0" fontId="9" fillId="5" borderId="1" xfId="20" applyFill="1" applyBorder="1" applyAlignment="1">
      <alignment wrapText="1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/>
    </xf>
    <xf numFmtId="180" fontId="7" fillId="5" borderId="1" xfId="0" applyNumberFormat="1" applyFont="1" applyFill="1" applyBorder="1" applyAlignment="1">
      <alignment horizontal="center"/>
    </xf>
    <xf numFmtId="180" fontId="13" fillId="5" borderId="1" xfId="0" applyNumberFormat="1" applyFont="1" applyFill="1" applyBorder="1" applyAlignment="1">
      <alignment/>
    </xf>
    <xf numFmtId="180" fontId="0" fillId="0" borderId="1" xfId="0" applyNumberFormat="1" applyBorder="1" applyAlignment="1">
      <alignment/>
    </xf>
    <xf numFmtId="180" fontId="0" fillId="5" borderId="1" xfId="0" applyNumberFormat="1" applyFill="1" applyBorder="1" applyAlignment="1">
      <alignment/>
    </xf>
    <xf numFmtId="180" fontId="0" fillId="0" borderId="7" xfId="0" applyNumberFormat="1" applyBorder="1" applyAlignment="1">
      <alignment/>
    </xf>
    <xf numFmtId="180" fontId="13" fillId="2" borderId="14" xfId="0" applyNumberFormat="1" applyFont="1" applyFill="1" applyBorder="1" applyAlignment="1">
      <alignment horizontal="right"/>
    </xf>
    <xf numFmtId="180" fontId="13" fillId="2" borderId="11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180" fontId="13" fillId="2" borderId="15" xfId="0" applyNumberFormat="1" applyFont="1" applyFill="1" applyBorder="1" applyAlignment="1">
      <alignment horizontal="right"/>
    </xf>
    <xf numFmtId="180" fontId="13" fillId="2" borderId="16" xfId="0" applyNumberFormat="1" applyFont="1" applyFill="1" applyBorder="1" applyAlignment="1">
      <alignment horizontal="right"/>
    </xf>
    <xf numFmtId="0" fontId="23" fillId="5" borderId="17" xfId="0" applyFont="1" applyFill="1" applyBorder="1" applyAlignment="1">
      <alignment/>
    </xf>
    <xf numFmtId="0" fontId="23" fillId="5" borderId="18" xfId="0" applyFont="1" applyFill="1" applyBorder="1" applyAlignment="1">
      <alignment/>
    </xf>
    <xf numFmtId="0" fontId="23" fillId="5" borderId="19" xfId="0" applyFont="1" applyFill="1" applyBorder="1" applyAlignment="1">
      <alignment/>
    </xf>
    <xf numFmtId="0" fontId="23" fillId="5" borderId="20" xfId="0" applyFont="1" applyFill="1" applyBorder="1" applyAlignment="1">
      <alignment/>
    </xf>
    <xf numFmtId="0" fontId="11" fillId="5" borderId="21" xfId="0" applyFont="1" applyFill="1" applyBorder="1" applyAlignment="1">
      <alignment horizontal="center" textRotation="180"/>
    </xf>
    <xf numFmtId="0" fontId="11" fillId="5" borderId="22" xfId="0" applyFont="1" applyFill="1" applyBorder="1" applyAlignment="1">
      <alignment horizontal="center" textRotation="180"/>
    </xf>
    <xf numFmtId="0" fontId="21" fillId="5" borderId="23" xfId="0" applyFont="1" applyFill="1" applyBorder="1" applyAlignment="1">
      <alignment horizontal="center"/>
    </xf>
    <xf numFmtId="180" fontId="12" fillId="7" borderId="2" xfId="0" applyNumberFormat="1" applyFont="1" applyFill="1" applyBorder="1" applyAlignment="1">
      <alignment horizontal="center"/>
    </xf>
    <xf numFmtId="180" fontId="12" fillId="5" borderId="2" xfId="0" applyNumberFormat="1" applyFont="1" applyFill="1" applyBorder="1" applyAlignment="1">
      <alignment horizontal="center"/>
    </xf>
    <xf numFmtId="180" fontId="12" fillId="7" borderId="24" xfId="0" applyNumberFormat="1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0" fillId="4" borderId="27" xfId="0" applyFill="1" applyBorder="1" applyAlignment="1">
      <alignment wrapText="1"/>
    </xf>
    <xf numFmtId="0" fontId="9" fillId="4" borderId="3" xfId="20" applyFill="1" applyBorder="1" applyAlignment="1">
      <alignment wrapText="1"/>
    </xf>
    <xf numFmtId="0" fontId="0" fillId="2" borderId="3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6" borderId="3" xfId="0" applyFill="1" applyBorder="1" applyAlignment="1">
      <alignment/>
    </xf>
    <xf numFmtId="180" fontId="7" fillId="2" borderId="3" xfId="0" applyNumberFormat="1" applyFont="1" applyFill="1" applyBorder="1" applyAlignment="1">
      <alignment horizontal="center"/>
    </xf>
    <xf numFmtId="180" fontId="13" fillId="0" borderId="3" xfId="0" applyNumberFormat="1" applyFont="1" applyBorder="1" applyAlignment="1">
      <alignment/>
    </xf>
    <xf numFmtId="180" fontId="0" fillId="0" borderId="3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22" fillId="0" borderId="28" xfId="0" applyFon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5" fillId="6" borderId="33" xfId="0" applyFont="1" applyFill="1" applyBorder="1" applyAlignment="1">
      <alignment horizontal="left"/>
    </xf>
    <xf numFmtId="9" fontId="5" fillId="2" borderId="32" xfId="0" applyNumberFormat="1" applyFont="1" applyFill="1" applyBorder="1" applyAlignment="1">
      <alignment horizontal="left"/>
    </xf>
    <xf numFmtId="9" fontId="5" fillId="2" borderId="32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9" fontId="2" fillId="2" borderId="32" xfId="0" applyNumberFormat="1" applyFont="1" applyFill="1" applyBorder="1" applyAlignment="1">
      <alignment horizontal="center"/>
    </xf>
    <xf numFmtId="180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80" fontId="2" fillId="2" borderId="31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16" fontId="4" fillId="2" borderId="35" xfId="0" applyNumberFormat="1" applyFont="1" applyFill="1" applyBorder="1" applyAlignment="1">
      <alignment horizontal="center"/>
    </xf>
    <xf numFmtId="0" fontId="24" fillId="8" borderId="36" xfId="0" applyFont="1" applyFill="1" applyBorder="1" applyAlignment="1">
      <alignment horizontal="left"/>
    </xf>
    <xf numFmtId="0" fontId="25" fillId="8" borderId="36" xfId="0" applyFont="1" applyFill="1" applyBorder="1" applyAlignment="1">
      <alignment horizontal="left"/>
    </xf>
    <xf numFmtId="0" fontId="26" fillId="8" borderId="36" xfId="0" applyFont="1" applyFill="1" applyBorder="1" applyAlignment="1">
      <alignment/>
    </xf>
    <xf numFmtId="180" fontId="26" fillId="8" borderId="36" xfId="0" applyNumberFormat="1" applyFont="1" applyFill="1" applyBorder="1" applyAlignment="1">
      <alignment/>
    </xf>
    <xf numFmtId="0" fontId="26" fillId="8" borderId="36" xfId="0" applyFont="1" applyFill="1" applyBorder="1" applyAlignment="1">
      <alignment/>
    </xf>
    <xf numFmtId="180" fontId="26" fillId="8" borderId="36" xfId="0" applyNumberFormat="1" applyFont="1" applyFill="1" applyBorder="1" applyAlignment="1">
      <alignment/>
    </xf>
    <xf numFmtId="0" fontId="27" fillId="5" borderId="24" xfId="0" applyFont="1" applyFill="1" applyBorder="1" applyAlignment="1">
      <alignment horizontal="left"/>
    </xf>
    <xf numFmtId="0" fontId="27" fillId="5" borderId="37" xfId="0" applyFont="1" applyFill="1" applyBorder="1" applyAlignment="1">
      <alignment horizontal="left"/>
    </xf>
    <xf numFmtId="0" fontId="27" fillId="5" borderId="38" xfId="0" applyFont="1" applyFill="1" applyBorder="1" applyAlignment="1">
      <alignment horizontal="left"/>
    </xf>
    <xf numFmtId="0" fontId="28" fillId="5" borderId="39" xfId="0" applyFont="1" applyFill="1" applyBorder="1" applyAlignment="1">
      <alignment/>
    </xf>
    <xf numFmtId="0" fontId="16" fillId="9" borderId="30" xfId="0" applyFont="1" applyFill="1" applyBorder="1" applyAlignment="1">
      <alignment/>
    </xf>
    <xf numFmtId="0" fontId="16" fillId="9" borderId="32" xfId="0" applyFont="1" applyFill="1" applyBorder="1" applyAlignment="1">
      <alignment/>
    </xf>
    <xf numFmtId="0" fontId="16" fillId="9" borderId="33" xfId="0" applyFont="1" applyFill="1" applyBorder="1" applyAlignment="1">
      <alignment/>
    </xf>
    <xf numFmtId="0" fontId="15" fillId="9" borderId="32" xfId="0" applyFont="1" applyFill="1" applyBorder="1" applyAlignment="1">
      <alignment/>
    </xf>
    <xf numFmtId="0" fontId="15" fillId="9" borderId="32" xfId="0" applyFont="1" applyFill="1" applyBorder="1" applyAlignment="1">
      <alignment readingOrder="1"/>
    </xf>
    <xf numFmtId="0" fontId="15" fillId="2" borderId="32" xfId="0" applyFont="1" applyFill="1" applyBorder="1" applyAlignment="1">
      <alignment/>
    </xf>
    <xf numFmtId="0" fontId="15" fillId="9" borderId="32" xfId="0" applyFont="1" applyFill="1" applyBorder="1" applyAlignment="1">
      <alignment horizontal="left"/>
    </xf>
    <xf numFmtId="0" fontId="8" fillId="10" borderId="32" xfId="0" applyFont="1" applyFill="1" applyBorder="1" applyAlignment="1">
      <alignment horizontal="center"/>
    </xf>
    <xf numFmtId="0" fontId="16" fillId="9" borderId="32" xfId="0" applyFont="1" applyFill="1" applyBorder="1" applyAlignment="1">
      <alignment horizontal="center"/>
    </xf>
    <xf numFmtId="180" fontId="16" fillId="9" borderId="32" xfId="0" applyNumberFormat="1" applyFont="1" applyFill="1" applyBorder="1" applyAlignment="1">
      <alignment horizontal="center"/>
    </xf>
    <xf numFmtId="181" fontId="15" fillId="9" borderId="32" xfId="0" applyNumberFormat="1" applyFont="1" applyFill="1" applyBorder="1" applyAlignment="1">
      <alignment horizontal="center"/>
    </xf>
    <xf numFmtId="180" fontId="15" fillId="9" borderId="31" xfId="0" applyNumberFormat="1" applyFont="1" applyFill="1" applyBorder="1" applyAlignment="1">
      <alignment horizontal="left"/>
    </xf>
    <xf numFmtId="0" fontId="15" fillId="9" borderId="34" xfId="0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26" fillId="8" borderId="37" xfId="0" applyFont="1" applyFill="1" applyBorder="1" applyAlignment="1">
      <alignment/>
    </xf>
    <xf numFmtId="0" fontId="0" fillId="3" borderId="40" xfId="0" applyFill="1" applyBorder="1" applyAlignment="1">
      <alignment/>
    </xf>
    <xf numFmtId="0" fontId="24" fillId="8" borderId="41" xfId="0" applyFont="1" applyFill="1" applyBorder="1" applyAlignment="1">
      <alignment horizontal="left"/>
    </xf>
    <xf numFmtId="0" fontId="26" fillId="8" borderId="41" xfId="0" applyFont="1" applyFill="1" applyBorder="1" applyAlignment="1">
      <alignment/>
    </xf>
    <xf numFmtId="180" fontId="26" fillId="8" borderId="41" xfId="0" applyNumberFormat="1" applyFont="1" applyFill="1" applyBorder="1" applyAlignment="1">
      <alignment/>
    </xf>
    <xf numFmtId="0" fontId="26" fillId="8" borderId="41" xfId="0" applyFont="1" applyFill="1" applyBorder="1" applyAlignment="1">
      <alignment/>
    </xf>
    <xf numFmtId="180" fontId="26" fillId="8" borderId="41" xfId="0" applyNumberFormat="1" applyFont="1" applyFill="1" applyBorder="1" applyAlignment="1">
      <alignment/>
    </xf>
    <xf numFmtId="0" fontId="26" fillId="8" borderId="39" xfId="0" applyFont="1" applyFill="1" applyBorder="1" applyAlignment="1">
      <alignment/>
    </xf>
    <xf numFmtId="0" fontId="29" fillId="8" borderId="36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202189@kfupm.edu.sa" TargetMode="External" /><Relationship Id="rId2" Type="http://schemas.openxmlformats.org/officeDocument/2006/relationships/hyperlink" Target="mailto:s202560@kfupm.edu.sa" TargetMode="External" /><Relationship Id="rId3" Type="http://schemas.openxmlformats.org/officeDocument/2006/relationships/hyperlink" Target="mailto:s202690@kfupm.edu.sa" TargetMode="External" /><Relationship Id="rId4" Type="http://schemas.openxmlformats.org/officeDocument/2006/relationships/hyperlink" Target="mailto:s203091@kfupm.edu.sa" TargetMode="External" /><Relationship Id="rId5" Type="http://schemas.openxmlformats.org/officeDocument/2006/relationships/hyperlink" Target="mailto:s208397@kfupm.edu.sa" TargetMode="External" /><Relationship Id="rId6" Type="http://schemas.openxmlformats.org/officeDocument/2006/relationships/hyperlink" Target="mailto:s212537@kfupm.edu.sa" TargetMode="External" /><Relationship Id="rId7" Type="http://schemas.openxmlformats.org/officeDocument/2006/relationships/hyperlink" Target="mailto:s212805@kfupm.edu.sa" TargetMode="External" /><Relationship Id="rId8" Type="http://schemas.openxmlformats.org/officeDocument/2006/relationships/hyperlink" Target="mailto:s212947@kfupm.edu.sa" TargetMode="External" /><Relationship Id="rId9" Type="http://schemas.openxmlformats.org/officeDocument/2006/relationships/hyperlink" Target="mailto:s214213@kfupm.edu.sa" TargetMode="External" /><Relationship Id="rId10" Type="http://schemas.openxmlformats.org/officeDocument/2006/relationships/hyperlink" Target="mailto:s217021@kfupm.edu.sa" TargetMode="External" /><Relationship Id="rId11" Type="http://schemas.openxmlformats.org/officeDocument/2006/relationships/hyperlink" Target="mailto:s226826@kfupm.edu.sa" TargetMode="External" /><Relationship Id="rId12" Type="http://schemas.openxmlformats.org/officeDocument/2006/relationships/hyperlink" Target="mailto:s226828@kfupm.edu.sa" TargetMode="External" /><Relationship Id="rId13" Type="http://schemas.openxmlformats.org/officeDocument/2006/relationships/hyperlink" Target="mailto:s226834@kfupm.edu.sa" TargetMode="External" /><Relationship Id="rId14" Type="http://schemas.openxmlformats.org/officeDocument/2006/relationships/hyperlink" Target="mailto:s226862@kfupm.edu.sa" TargetMode="External" /><Relationship Id="rId15" Type="http://schemas.openxmlformats.org/officeDocument/2006/relationships/hyperlink" Target="mailto:s974687@kfupm.edu.sa" TargetMode="External" /><Relationship Id="rId16" Type="http://schemas.openxmlformats.org/officeDocument/2006/relationships/hyperlink" Target="mailto:s994501@kfupm.edu.sa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32"/>
  <sheetViews>
    <sheetView tabSelected="1" workbookViewId="0" topLeftCell="A1">
      <selection activeCell="U7" sqref="U7"/>
    </sheetView>
  </sheetViews>
  <sheetFormatPr defaultColWidth="9.140625" defaultRowHeight="12.75"/>
  <cols>
    <col min="1" max="1" width="4.7109375" style="0" customWidth="1"/>
    <col min="2" max="2" width="38.421875" style="0" hidden="1" customWidth="1"/>
    <col min="3" max="3" width="11.140625" style="0" customWidth="1"/>
    <col min="4" max="5" width="6.140625" style="0" hidden="1" customWidth="1"/>
    <col min="6" max="6" width="5.57421875" style="0" hidden="1" customWidth="1"/>
    <col min="7" max="7" width="4.7109375" style="0" hidden="1" customWidth="1"/>
    <col min="8" max="8" width="5.57421875" style="0" hidden="1" customWidth="1"/>
    <col min="9" max="9" width="3.7109375" style="0" hidden="1" customWidth="1"/>
    <col min="10" max="10" width="3.28125" style="0" hidden="1" customWidth="1"/>
    <col min="11" max="11" width="6.28125" style="0" hidden="1" customWidth="1"/>
    <col min="12" max="12" width="0" style="0" hidden="1" customWidth="1"/>
    <col min="13" max="13" width="10.7109375" style="0" hidden="1" customWidth="1"/>
    <col min="14" max="14" width="0" style="0" hidden="1" customWidth="1"/>
    <col min="15" max="15" width="0" style="71" hidden="1" customWidth="1"/>
    <col min="16" max="16" width="0" style="0" hidden="1" customWidth="1"/>
    <col min="17" max="17" width="0" style="71" hidden="1" customWidth="1"/>
    <col min="18" max="18" width="10.7109375" style="0" customWidth="1"/>
    <col min="19" max="19" width="9.00390625" style="0" customWidth="1"/>
  </cols>
  <sheetData>
    <row r="1" spans="1:19" ht="14.25">
      <c r="A1" s="11"/>
      <c r="B1" s="114" t="s">
        <v>35</v>
      </c>
      <c r="C1" s="146" t="s">
        <v>52</v>
      </c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16"/>
      <c r="O1" s="117"/>
      <c r="P1" s="118"/>
      <c r="Q1" s="119"/>
      <c r="R1" s="116"/>
      <c r="S1" s="138"/>
    </row>
    <row r="2" spans="1:19" ht="15" thickBot="1">
      <c r="A2" s="139"/>
      <c r="B2" s="140" t="s">
        <v>51</v>
      </c>
      <c r="C2" s="141"/>
      <c r="D2" s="141"/>
      <c r="E2" s="141"/>
      <c r="F2" s="141"/>
      <c r="G2" s="141"/>
      <c r="H2" s="141"/>
      <c r="I2" s="141"/>
      <c r="J2" s="140"/>
      <c r="K2" s="140"/>
      <c r="L2" s="140"/>
      <c r="M2" s="140"/>
      <c r="N2" s="140"/>
      <c r="O2" s="142"/>
      <c r="P2" s="143"/>
      <c r="Q2" s="144"/>
      <c r="R2" s="141"/>
      <c r="S2" s="145"/>
    </row>
    <row r="3" spans="1:31" s="29" customFormat="1" ht="13.5" thickBot="1">
      <c r="A3" s="124"/>
      <c r="B3" s="125" t="s">
        <v>1</v>
      </c>
      <c r="C3" s="126" t="s">
        <v>34</v>
      </c>
      <c r="D3" s="126"/>
      <c r="E3" s="127" t="s">
        <v>5</v>
      </c>
      <c r="F3" s="128" t="s">
        <v>6</v>
      </c>
      <c r="G3" s="128" t="s">
        <v>10</v>
      </c>
      <c r="H3" s="129" t="s">
        <v>7</v>
      </c>
      <c r="I3" s="130" t="s">
        <v>2</v>
      </c>
      <c r="J3" s="130"/>
      <c r="K3" s="130"/>
      <c r="L3" s="130"/>
      <c r="M3" s="131" t="s">
        <v>16</v>
      </c>
      <c r="N3" s="132" t="s">
        <v>15</v>
      </c>
      <c r="O3" s="133" t="s">
        <v>14</v>
      </c>
      <c r="P3" s="134" t="s">
        <v>9</v>
      </c>
      <c r="Q3" s="135" t="s">
        <v>11</v>
      </c>
      <c r="R3" s="136" t="s">
        <v>12</v>
      </c>
      <c r="S3" s="137" t="s">
        <v>17</v>
      </c>
      <c r="T3"/>
      <c r="U3"/>
      <c r="V3"/>
      <c r="W3"/>
      <c r="X3"/>
      <c r="Y3"/>
      <c r="Z3"/>
      <c r="AA3"/>
      <c r="AB3"/>
      <c r="AC3"/>
      <c r="AD3"/>
      <c r="AE3"/>
    </row>
    <row r="4" spans="1:31" s="1" customFormat="1" ht="13.5" thickBot="1">
      <c r="A4" s="100" t="s">
        <v>0</v>
      </c>
      <c r="B4" s="101" t="s">
        <v>1</v>
      </c>
      <c r="C4" s="102"/>
      <c r="D4" s="103"/>
      <c r="E4" s="104">
        <v>0.05</v>
      </c>
      <c r="F4" s="104">
        <v>0.05</v>
      </c>
      <c r="G4" s="104">
        <v>0.1</v>
      </c>
      <c r="H4" s="105">
        <v>0.2</v>
      </c>
      <c r="I4" s="106">
        <v>1</v>
      </c>
      <c r="J4" s="106">
        <v>2</v>
      </c>
      <c r="K4" s="107"/>
      <c r="L4" s="106" t="s">
        <v>8</v>
      </c>
      <c r="M4" s="108">
        <v>0.65</v>
      </c>
      <c r="N4" s="108">
        <v>1</v>
      </c>
      <c r="O4" s="109">
        <v>1</v>
      </c>
      <c r="P4" s="110" t="s">
        <v>37</v>
      </c>
      <c r="Q4" s="111">
        <v>1</v>
      </c>
      <c r="R4" s="112" t="s">
        <v>13</v>
      </c>
      <c r="S4" s="113" t="s">
        <v>50</v>
      </c>
      <c r="T4"/>
      <c r="U4"/>
      <c r="V4"/>
      <c r="W4"/>
      <c r="X4"/>
      <c r="Y4"/>
      <c r="Z4"/>
      <c r="AA4"/>
      <c r="AB4"/>
      <c r="AC4"/>
      <c r="AD4"/>
      <c r="AE4"/>
    </row>
    <row r="5" spans="1:19" ht="14.25">
      <c r="A5" s="6">
        <v>1</v>
      </c>
      <c r="B5" s="89" t="s">
        <v>18</v>
      </c>
      <c r="C5" s="90">
        <v>202189</v>
      </c>
      <c r="D5" s="53"/>
      <c r="E5" s="14">
        <v>5</v>
      </c>
      <c r="F5" s="14">
        <v>2.7</v>
      </c>
      <c r="G5" s="91">
        <v>3</v>
      </c>
      <c r="H5" s="92">
        <f>E5+F5+G5</f>
        <v>10.7</v>
      </c>
      <c r="I5" s="7">
        <v>87</v>
      </c>
      <c r="J5" s="7">
        <v>72</v>
      </c>
      <c r="K5" s="93"/>
      <c r="L5" s="94">
        <f>I5*0.2+J5*0.25</f>
        <v>35.400000000000006</v>
      </c>
      <c r="M5" s="95">
        <f>H5+L5</f>
        <v>46.10000000000001</v>
      </c>
      <c r="N5" s="7">
        <v>43</v>
      </c>
      <c r="O5" s="96">
        <f aca="true" t="shared" si="0" ref="O5:O20">M5+N5*0.35</f>
        <v>61.150000000000006</v>
      </c>
      <c r="P5" s="97">
        <v>1.8</v>
      </c>
      <c r="Q5" s="81">
        <f>O5+P5</f>
        <v>62.95</v>
      </c>
      <c r="R5" s="98" t="str">
        <f>(IF(Q5&gt;M$25,"A+",IF(Q5&gt;=M$26,"A",IF(Q5&gt;=M$27,"B+",IF(Q5&gt;=M$28,"B",IF(Q5&gt;=M$29,"C+",IF(Q5&gt;=M$30,"C",IF(Q5&gt;M$31,"D+",IF(Q5&gt;=M$32,"D","F")))))))))</f>
        <v>C+</v>
      </c>
      <c r="S5" s="99"/>
    </row>
    <row r="6" spans="1:19" ht="16.5" customHeight="1">
      <c r="A6" s="12">
        <v>2</v>
      </c>
      <c r="B6" s="25" t="s">
        <v>19</v>
      </c>
      <c r="C6" s="24">
        <v>202560</v>
      </c>
      <c r="D6" s="51"/>
      <c r="E6" s="8">
        <v>0</v>
      </c>
      <c r="F6" s="8">
        <v>0.9</v>
      </c>
      <c r="G6" s="2">
        <v>1</v>
      </c>
      <c r="H6" s="9">
        <f aca="true" t="shared" si="1" ref="H6:H20">E6+F6+G6</f>
        <v>1.9</v>
      </c>
      <c r="I6" s="3">
        <v>56</v>
      </c>
      <c r="J6" s="3">
        <v>49</v>
      </c>
      <c r="K6" s="55"/>
      <c r="L6" s="22">
        <f aca="true" t="shared" si="2" ref="L6:L20">I6*0.2+J6*0.25</f>
        <v>23.450000000000003</v>
      </c>
      <c r="M6" s="28">
        <f aca="true" t="shared" si="3" ref="M6:M20">H6+L6</f>
        <v>25.35</v>
      </c>
      <c r="N6" s="3">
        <v>0</v>
      </c>
      <c r="O6" s="66">
        <f t="shared" si="0"/>
        <v>25.35</v>
      </c>
      <c r="P6" s="23">
        <v>0.1</v>
      </c>
      <c r="Q6" s="81">
        <f aca="true" t="shared" si="4" ref="Q6:Q20">O6+P6</f>
        <v>25.450000000000003</v>
      </c>
      <c r="R6" s="98" t="str">
        <f aca="true" t="shared" si="5" ref="R6:R14">(IF(Q6&gt;M$25,"A+",IF(Q6&gt;=M$26,"A",IF(Q6&gt;=M$27,"B+",IF(Q6&gt;=M$28,"B",IF(Q6&gt;=M$29,"C+",IF(Q6&gt;=M$30,"C",IF(Q6&gt;M$31,"D+",IF(Q6&gt;=M$32,"D","F")))))))))</f>
        <v>F</v>
      </c>
      <c r="S6" s="84"/>
    </row>
    <row r="7" spans="1:19" ht="18" customHeight="1">
      <c r="A7" s="16">
        <v>3</v>
      </c>
      <c r="B7" s="25" t="s">
        <v>20</v>
      </c>
      <c r="C7" s="24">
        <v>202690</v>
      </c>
      <c r="D7" s="52"/>
      <c r="E7" s="17">
        <v>4</v>
      </c>
      <c r="F7" s="17">
        <v>2.1</v>
      </c>
      <c r="G7" s="2">
        <v>4</v>
      </c>
      <c r="H7" s="9">
        <f t="shared" si="1"/>
        <v>10.1</v>
      </c>
      <c r="I7" s="18">
        <v>84</v>
      </c>
      <c r="J7" s="18">
        <v>70</v>
      </c>
      <c r="K7" s="55"/>
      <c r="L7" s="22">
        <f t="shared" si="2"/>
        <v>34.3</v>
      </c>
      <c r="M7" s="28">
        <f t="shared" si="3"/>
        <v>44.4</v>
      </c>
      <c r="N7" s="3">
        <v>51</v>
      </c>
      <c r="O7" s="66">
        <f t="shared" si="0"/>
        <v>62.25</v>
      </c>
      <c r="P7" s="23">
        <v>1.7</v>
      </c>
      <c r="Q7" s="81">
        <f t="shared" si="4"/>
        <v>63.95</v>
      </c>
      <c r="R7" s="98" t="str">
        <f t="shared" si="5"/>
        <v>C+</v>
      </c>
      <c r="S7" s="84"/>
    </row>
    <row r="8" spans="1:213" s="3" customFormat="1" ht="18" customHeight="1">
      <c r="A8" s="12">
        <v>4</v>
      </c>
      <c r="B8" s="25" t="s">
        <v>21</v>
      </c>
      <c r="C8" s="24">
        <v>203091</v>
      </c>
      <c r="D8" s="51"/>
      <c r="E8" s="8">
        <v>5</v>
      </c>
      <c r="F8" s="8">
        <v>2.1</v>
      </c>
      <c r="G8" s="2">
        <v>4</v>
      </c>
      <c r="H8" s="9">
        <f t="shared" si="1"/>
        <v>11.1</v>
      </c>
      <c r="I8" s="20">
        <v>72</v>
      </c>
      <c r="J8" s="3">
        <v>71</v>
      </c>
      <c r="K8" s="55"/>
      <c r="L8" s="22">
        <f t="shared" si="2"/>
        <v>32.15</v>
      </c>
      <c r="M8" s="28">
        <f t="shared" si="3"/>
        <v>43.25</v>
      </c>
      <c r="N8" s="3">
        <v>63</v>
      </c>
      <c r="O8" s="66">
        <f t="shared" si="0"/>
        <v>65.3</v>
      </c>
      <c r="P8" s="23">
        <v>1.9</v>
      </c>
      <c r="Q8" s="81">
        <f t="shared" si="4"/>
        <v>67.2</v>
      </c>
      <c r="R8" s="98" t="str">
        <f t="shared" si="5"/>
        <v>C+</v>
      </c>
      <c r="S8" s="84"/>
      <c r="T8"/>
      <c r="U8"/>
      <c r="V8"/>
      <c r="W8"/>
      <c r="X8"/>
      <c r="Y8"/>
      <c r="Z8"/>
      <c r="AA8"/>
      <c r="AB8"/>
      <c r="AC8"/>
      <c r="AD8"/>
      <c r="AE8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</row>
    <row r="9" spans="1:213" ht="16.5" customHeight="1">
      <c r="A9" s="6">
        <v>5</v>
      </c>
      <c r="B9" s="25" t="s">
        <v>22</v>
      </c>
      <c r="C9" s="24">
        <v>208397</v>
      </c>
      <c r="D9" s="53"/>
      <c r="E9" s="14">
        <v>4</v>
      </c>
      <c r="F9" s="14">
        <v>1.9</v>
      </c>
      <c r="G9" s="2">
        <v>4.1</v>
      </c>
      <c r="H9" s="9">
        <f t="shared" si="1"/>
        <v>10</v>
      </c>
      <c r="I9" s="7">
        <v>61</v>
      </c>
      <c r="J9" s="7">
        <v>52</v>
      </c>
      <c r="K9" s="55"/>
      <c r="L9" s="22">
        <f t="shared" si="2"/>
        <v>25.200000000000003</v>
      </c>
      <c r="M9" s="28">
        <f t="shared" si="3"/>
        <v>35.2</v>
      </c>
      <c r="N9" s="3">
        <v>35</v>
      </c>
      <c r="O9" s="66">
        <f t="shared" si="0"/>
        <v>47.45</v>
      </c>
      <c r="P9" s="23">
        <v>1.2</v>
      </c>
      <c r="Q9" s="81">
        <f t="shared" si="4"/>
        <v>48.650000000000006</v>
      </c>
      <c r="R9" s="98" t="str">
        <f t="shared" si="5"/>
        <v>D+</v>
      </c>
      <c r="S9" s="84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</row>
    <row r="10" spans="1:31" s="5" customFormat="1" ht="15.75" customHeight="1">
      <c r="A10" s="13">
        <v>6</v>
      </c>
      <c r="B10" s="25" t="s">
        <v>23</v>
      </c>
      <c r="C10" s="24">
        <v>212537</v>
      </c>
      <c r="D10" s="54"/>
      <c r="E10" s="10">
        <v>4.5</v>
      </c>
      <c r="F10" s="10">
        <v>2.8</v>
      </c>
      <c r="G10" s="2">
        <v>4</v>
      </c>
      <c r="H10" s="9">
        <f t="shared" si="1"/>
        <v>11.3</v>
      </c>
      <c r="I10" s="4">
        <v>85</v>
      </c>
      <c r="J10" s="7">
        <v>56</v>
      </c>
      <c r="K10" s="55"/>
      <c r="L10" s="22">
        <f t="shared" si="2"/>
        <v>31</v>
      </c>
      <c r="M10" s="28">
        <f t="shared" si="3"/>
        <v>42.3</v>
      </c>
      <c r="N10" s="3">
        <v>67</v>
      </c>
      <c r="O10" s="66">
        <f t="shared" si="0"/>
        <v>65.75</v>
      </c>
      <c r="P10" s="23">
        <v>1.7</v>
      </c>
      <c r="Q10" s="81">
        <f t="shared" si="4"/>
        <v>67.45</v>
      </c>
      <c r="R10" s="98" t="str">
        <f t="shared" si="5"/>
        <v>C+</v>
      </c>
      <c r="S10" s="85"/>
      <c r="T10"/>
      <c r="U10"/>
      <c r="V10"/>
      <c r="W10"/>
      <c r="X10"/>
      <c r="Y10"/>
      <c r="Z10"/>
      <c r="AA10"/>
      <c r="AB10"/>
      <c r="AC10"/>
      <c r="AD10"/>
      <c r="AE10"/>
    </row>
    <row r="11" spans="1:19" ht="15" customHeight="1">
      <c r="A11" s="12">
        <v>7</v>
      </c>
      <c r="B11" s="25" t="s">
        <v>24</v>
      </c>
      <c r="C11" s="24">
        <v>212805</v>
      </c>
      <c r="D11" s="51"/>
      <c r="E11" s="8">
        <v>5</v>
      </c>
      <c r="F11" s="8">
        <v>3.7</v>
      </c>
      <c r="G11" s="2">
        <v>5</v>
      </c>
      <c r="H11" s="9">
        <f t="shared" si="1"/>
        <v>13.7</v>
      </c>
      <c r="I11" s="3">
        <v>79</v>
      </c>
      <c r="J11" s="7">
        <v>74</v>
      </c>
      <c r="K11" s="55"/>
      <c r="L11" s="22">
        <f t="shared" si="2"/>
        <v>34.3</v>
      </c>
      <c r="M11" s="28">
        <f t="shared" si="3"/>
        <v>48</v>
      </c>
      <c r="N11" s="3">
        <v>57</v>
      </c>
      <c r="O11" s="66">
        <f t="shared" si="0"/>
        <v>67.95</v>
      </c>
      <c r="P11" s="23">
        <v>2</v>
      </c>
      <c r="Q11" s="81">
        <f t="shared" si="4"/>
        <v>69.95</v>
      </c>
      <c r="R11" s="98" t="str">
        <f t="shared" si="5"/>
        <v>B</v>
      </c>
      <c r="S11" s="84"/>
    </row>
    <row r="12" spans="1:19" ht="15" customHeight="1">
      <c r="A12" s="12">
        <v>8</v>
      </c>
      <c r="B12" s="25" t="s">
        <v>25</v>
      </c>
      <c r="C12" s="24">
        <v>212947</v>
      </c>
      <c r="D12" s="51"/>
      <c r="E12" s="8">
        <v>5</v>
      </c>
      <c r="F12" s="8">
        <v>2.4</v>
      </c>
      <c r="G12" s="2">
        <v>6.5</v>
      </c>
      <c r="H12" s="9">
        <f t="shared" si="1"/>
        <v>13.9</v>
      </c>
      <c r="I12" s="3">
        <v>82</v>
      </c>
      <c r="J12" s="7">
        <v>68</v>
      </c>
      <c r="K12" s="55"/>
      <c r="L12" s="22">
        <f t="shared" si="2"/>
        <v>33.400000000000006</v>
      </c>
      <c r="M12" s="28">
        <f t="shared" si="3"/>
        <v>47.300000000000004</v>
      </c>
      <c r="N12" s="3">
        <v>54</v>
      </c>
      <c r="O12" s="66">
        <f t="shared" si="0"/>
        <v>66.2</v>
      </c>
      <c r="P12" s="23">
        <v>1.8</v>
      </c>
      <c r="Q12" s="81">
        <f t="shared" si="4"/>
        <v>68</v>
      </c>
      <c r="R12" s="98" t="str">
        <f t="shared" si="5"/>
        <v>C+</v>
      </c>
      <c r="S12" s="84"/>
    </row>
    <row r="13" spans="1:19" ht="13.5" customHeight="1">
      <c r="A13" s="12">
        <v>9</v>
      </c>
      <c r="B13" s="25" t="s">
        <v>26</v>
      </c>
      <c r="C13" s="24">
        <v>214213</v>
      </c>
      <c r="D13" s="51"/>
      <c r="E13" s="8">
        <v>4.5</v>
      </c>
      <c r="F13" s="8">
        <v>3</v>
      </c>
      <c r="G13" s="2">
        <v>6.6</v>
      </c>
      <c r="H13" s="9">
        <f t="shared" si="1"/>
        <v>14.1</v>
      </c>
      <c r="I13" s="3">
        <v>82</v>
      </c>
      <c r="J13" s="7">
        <v>68</v>
      </c>
      <c r="K13" s="55"/>
      <c r="L13" s="22">
        <f t="shared" si="2"/>
        <v>33.400000000000006</v>
      </c>
      <c r="M13" s="28">
        <f t="shared" si="3"/>
        <v>47.50000000000001</v>
      </c>
      <c r="N13" s="3">
        <v>66</v>
      </c>
      <c r="O13" s="66">
        <f t="shared" si="0"/>
        <v>70.60000000000001</v>
      </c>
      <c r="P13" s="23">
        <v>1.4</v>
      </c>
      <c r="Q13" s="81">
        <f t="shared" si="4"/>
        <v>72.00000000000001</v>
      </c>
      <c r="R13" s="98" t="str">
        <f t="shared" si="5"/>
        <v>B</v>
      </c>
      <c r="S13" s="84"/>
    </row>
    <row r="14" spans="1:19" ht="15.75" customHeight="1">
      <c r="A14" s="12">
        <v>10</v>
      </c>
      <c r="B14" s="25" t="s">
        <v>27</v>
      </c>
      <c r="C14" s="24">
        <v>217021</v>
      </c>
      <c r="D14" s="51"/>
      <c r="E14" s="8">
        <v>4</v>
      </c>
      <c r="F14" s="8">
        <v>1.9</v>
      </c>
      <c r="G14" s="2">
        <v>2.7</v>
      </c>
      <c r="H14" s="9">
        <f t="shared" si="1"/>
        <v>8.600000000000001</v>
      </c>
      <c r="I14" s="3">
        <v>74</v>
      </c>
      <c r="J14" s="7">
        <v>48</v>
      </c>
      <c r="K14" s="55"/>
      <c r="L14" s="22">
        <f t="shared" si="2"/>
        <v>26.8</v>
      </c>
      <c r="M14" s="28">
        <f t="shared" si="3"/>
        <v>35.400000000000006</v>
      </c>
      <c r="N14" s="3">
        <v>65</v>
      </c>
      <c r="O14" s="66">
        <f t="shared" si="0"/>
        <v>58.150000000000006</v>
      </c>
      <c r="P14" s="23">
        <v>1.3</v>
      </c>
      <c r="Q14" s="81">
        <f t="shared" si="4"/>
        <v>59.45</v>
      </c>
      <c r="R14" s="98" t="str">
        <f t="shared" si="5"/>
        <v>C</v>
      </c>
      <c r="S14" s="84"/>
    </row>
    <row r="15" spans="1:53" s="27" customFormat="1" ht="14.25" customHeight="1">
      <c r="A15" s="57">
        <v>11</v>
      </c>
      <c r="B15" s="58" t="s">
        <v>28</v>
      </c>
      <c r="C15" s="59">
        <v>226826</v>
      </c>
      <c r="D15" s="60"/>
      <c r="E15" s="60">
        <v>0</v>
      </c>
      <c r="F15" s="60">
        <v>0</v>
      </c>
      <c r="G15" s="61">
        <v>0</v>
      </c>
      <c r="H15" s="62">
        <f t="shared" si="1"/>
        <v>0</v>
      </c>
      <c r="I15" s="61">
        <v>0</v>
      </c>
      <c r="J15" s="63">
        <v>0</v>
      </c>
      <c r="K15" s="61"/>
      <c r="L15" s="64">
        <f t="shared" si="2"/>
        <v>0</v>
      </c>
      <c r="M15" s="65">
        <f t="shared" si="3"/>
        <v>0</v>
      </c>
      <c r="N15" s="61">
        <v>0</v>
      </c>
      <c r="O15" s="67">
        <f t="shared" si="0"/>
        <v>0</v>
      </c>
      <c r="P15" s="56">
        <v>0</v>
      </c>
      <c r="Q15" s="82">
        <f t="shared" si="4"/>
        <v>0</v>
      </c>
      <c r="R15" s="80" t="s">
        <v>36</v>
      </c>
      <c r="S15" s="86"/>
      <c r="T15"/>
      <c r="U15"/>
      <c r="V15"/>
      <c r="W15"/>
      <c r="X15"/>
      <c r="Y15"/>
      <c r="Z15"/>
      <c r="AA15"/>
      <c r="AB15"/>
      <c r="AC15"/>
      <c r="AD15"/>
      <c r="AE15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</row>
    <row r="16" spans="1:19" ht="13.5" customHeight="1">
      <c r="A16" s="12">
        <v>12</v>
      </c>
      <c r="B16" s="25" t="s">
        <v>29</v>
      </c>
      <c r="C16" s="24">
        <v>226828</v>
      </c>
      <c r="D16" s="51"/>
      <c r="E16" s="8">
        <v>3.5</v>
      </c>
      <c r="F16" s="8">
        <v>3.8</v>
      </c>
      <c r="G16" s="2">
        <v>3.5</v>
      </c>
      <c r="H16" s="9">
        <f t="shared" si="1"/>
        <v>10.8</v>
      </c>
      <c r="I16" s="3">
        <v>85</v>
      </c>
      <c r="J16" s="7">
        <v>84</v>
      </c>
      <c r="K16" s="55"/>
      <c r="L16" s="22">
        <f t="shared" si="2"/>
        <v>38</v>
      </c>
      <c r="M16" s="28">
        <f t="shared" si="3"/>
        <v>48.8</v>
      </c>
      <c r="N16" s="3">
        <v>89</v>
      </c>
      <c r="O16" s="66">
        <f t="shared" si="0"/>
        <v>79.94999999999999</v>
      </c>
      <c r="P16" s="23">
        <v>1</v>
      </c>
      <c r="Q16" s="81">
        <f t="shared" si="4"/>
        <v>80.94999999999999</v>
      </c>
      <c r="R16" s="98" t="str">
        <f>(IF(Q16&gt;M$25,"A+",IF(Q16&gt;=M$26,"A",IF(Q16&gt;=M$27,"B+",IF(Q16&gt;=M$28,"B",IF(Q16&gt;=M$29,"C+",IF(Q16&gt;=M$30,"C",IF(Q16&gt;M$31,"D+",IF(Q16&gt;=M$32,"D","F")))))))))</f>
        <v>A</v>
      </c>
      <c r="S16" s="88">
        <v>3</v>
      </c>
    </row>
    <row r="17" spans="1:19" ht="16.5" customHeight="1">
      <c r="A17" s="12">
        <v>13</v>
      </c>
      <c r="B17" s="25" t="s">
        <v>30</v>
      </c>
      <c r="C17" s="24">
        <v>226834</v>
      </c>
      <c r="D17" s="51"/>
      <c r="E17" s="8">
        <v>5</v>
      </c>
      <c r="F17" s="8">
        <v>3.5</v>
      </c>
      <c r="G17" s="2">
        <v>6.3</v>
      </c>
      <c r="H17" s="9">
        <f t="shared" si="1"/>
        <v>14.8</v>
      </c>
      <c r="I17" s="3">
        <v>83</v>
      </c>
      <c r="J17" s="7">
        <v>84</v>
      </c>
      <c r="K17" s="55"/>
      <c r="L17" s="22">
        <f t="shared" si="2"/>
        <v>37.6</v>
      </c>
      <c r="M17" s="28">
        <f t="shared" si="3"/>
        <v>52.400000000000006</v>
      </c>
      <c r="N17" s="3">
        <v>77</v>
      </c>
      <c r="O17" s="66">
        <f t="shared" si="0"/>
        <v>79.35000000000001</v>
      </c>
      <c r="P17" s="23">
        <v>2.1</v>
      </c>
      <c r="Q17" s="81">
        <f t="shared" si="4"/>
        <v>81.45</v>
      </c>
      <c r="R17" s="98" t="str">
        <f>(IF(Q17&gt;M$25,"A+",IF(Q17&gt;=M$26,"A",IF(Q17&gt;=M$27,"B+",IF(Q17&gt;=M$28,"B",IF(Q17&gt;=M$29,"C+",IF(Q17&gt;=M$30,"C",IF(Q17&gt;M$31,"D+",IF(Q17&gt;=M$32,"D","F")))))))))</f>
        <v>A</v>
      </c>
      <c r="S17" s="88">
        <v>2</v>
      </c>
    </row>
    <row r="18" spans="1:19" ht="15" customHeight="1">
      <c r="A18" s="12">
        <v>14</v>
      </c>
      <c r="B18" s="25" t="s">
        <v>31</v>
      </c>
      <c r="C18" s="24">
        <v>226862</v>
      </c>
      <c r="D18" s="51"/>
      <c r="E18" s="8">
        <v>5</v>
      </c>
      <c r="F18" s="8">
        <v>3.6</v>
      </c>
      <c r="G18" s="2">
        <v>7.2</v>
      </c>
      <c r="H18" s="9">
        <f t="shared" si="1"/>
        <v>15.8</v>
      </c>
      <c r="I18" s="3">
        <v>74</v>
      </c>
      <c r="J18" s="7">
        <v>85</v>
      </c>
      <c r="K18" s="55"/>
      <c r="L18" s="22">
        <f t="shared" si="2"/>
        <v>36.05</v>
      </c>
      <c r="M18" s="28">
        <f t="shared" si="3"/>
        <v>51.849999999999994</v>
      </c>
      <c r="N18" s="3">
        <v>75</v>
      </c>
      <c r="O18" s="66">
        <f t="shared" si="0"/>
        <v>78.1</v>
      </c>
      <c r="P18" s="23">
        <v>2.4</v>
      </c>
      <c r="Q18" s="81">
        <f t="shared" si="4"/>
        <v>80.5</v>
      </c>
      <c r="R18" s="98" t="str">
        <f>(IF(Q18&gt;M$25,"A+",IF(Q18&gt;=M$26,"A",IF(Q18&gt;=M$27,"B+",IF(Q18&gt;=M$28,"B",IF(Q18&gt;=M$29,"C+",IF(Q18&gt;=M$30,"C",IF(Q18&gt;M$31,"D+",IF(Q18&gt;=M$32,"D","F")))))))))</f>
        <v>A</v>
      </c>
      <c r="S18" s="88">
        <v>4</v>
      </c>
    </row>
    <row r="19" spans="1:19" ht="13.5" customHeight="1">
      <c r="A19" s="16">
        <v>15</v>
      </c>
      <c r="B19" s="25" t="s">
        <v>33</v>
      </c>
      <c r="C19" s="24">
        <v>974687</v>
      </c>
      <c r="D19" s="52"/>
      <c r="E19" s="17">
        <v>2</v>
      </c>
      <c r="F19" s="17">
        <v>0.5</v>
      </c>
      <c r="G19" s="2">
        <v>3.2</v>
      </c>
      <c r="H19" s="9">
        <f t="shared" si="1"/>
        <v>5.7</v>
      </c>
      <c r="I19" s="18">
        <v>66</v>
      </c>
      <c r="J19" s="26">
        <v>0</v>
      </c>
      <c r="K19" s="55"/>
      <c r="L19" s="22">
        <f t="shared" si="2"/>
        <v>13.200000000000001</v>
      </c>
      <c r="M19" s="28">
        <f t="shared" si="3"/>
        <v>18.900000000000002</v>
      </c>
      <c r="N19" s="3">
        <v>18</v>
      </c>
      <c r="O19" s="66">
        <f t="shared" si="0"/>
        <v>25.200000000000003</v>
      </c>
      <c r="P19" s="23">
        <v>0.8</v>
      </c>
      <c r="Q19" s="81">
        <f t="shared" si="4"/>
        <v>26.000000000000004</v>
      </c>
      <c r="R19" s="98" t="str">
        <f>(IF(Q19&gt;M$25,"A+",IF(Q19&gt;=M$26,"A",IF(Q19&gt;=M$27,"B+",IF(Q19&gt;=M$28,"B",IF(Q19&gt;=M$29,"C+",IF(Q19&gt;=M$30,"C",IF(Q19&gt;M$31,"D+",IF(Q19&gt;=M$32,"D","F")))))))))</f>
        <v>F</v>
      </c>
      <c r="S19" s="84"/>
    </row>
    <row r="20" spans="1:19" ht="15" customHeight="1" thickBot="1">
      <c r="A20" s="16">
        <v>16</v>
      </c>
      <c r="B20" s="37" t="s">
        <v>32</v>
      </c>
      <c r="C20" s="38">
        <v>994501</v>
      </c>
      <c r="D20" s="52"/>
      <c r="E20" s="17">
        <v>4.5</v>
      </c>
      <c r="F20" s="17">
        <v>2.4</v>
      </c>
      <c r="G20" s="39">
        <v>2.7</v>
      </c>
      <c r="H20" s="40">
        <f t="shared" si="1"/>
        <v>9.600000000000001</v>
      </c>
      <c r="I20" s="18">
        <v>77</v>
      </c>
      <c r="J20" s="26">
        <v>60</v>
      </c>
      <c r="K20" s="55"/>
      <c r="L20" s="41">
        <f t="shared" si="2"/>
        <v>30.4</v>
      </c>
      <c r="M20" s="42">
        <f t="shared" si="3"/>
        <v>40</v>
      </c>
      <c r="N20" s="18">
        <v>51</v>
      </c>
      <c r="O20" s="68">
        <f t="shared" si="0"/>
        <v>57.849999999999994</v>
      </c>
      <c r="P20" s="43">
        <v>1</v>
      </c>
      <c r="Q20" s="83">
        <f t="shared" si="4"/>
        <v>58.849999999999994</v>
      </c>
      <c r="R20" s="98" t="str">
        <f>(IF(Q20&gt;M$25,"A+",IF(Q20&gt;=M$26,"A",IF(Q20&gt;=M$27,"B+",IF(Q20&gt;=M$28,"B",IF(Q20&gt;=M$29,"C+",IF(Q20&gt;=M$30,"C",IF(Q20&gt;M$31,"D+",IF(Q20&gt;=M$32,"D","F")))))))))</f>
        <v>C</v>
      </c>
      <c r="S20" s="87"/>
    </row>
    <row r="21" spans="1:60" s="30" customFormat="1" ht="12.75">
      <c r="A21" s="44"/>
      <c r="B21" s="45"/>
      <c r="C21" s="46"/>
      <c r="D21" s="47" t="s">
        <v>3</v>
      </c>
      <c r="E21" s="48"/>
      <c r="F21" s="46"/>
      <c r="G21" s="46"/>
      <c r="H21" s="49">
        <f>AVERAGE(H5:H20)</f>
        <v>10.13125</v>
      </c>
      <c r="I21" s="49">
        <f>AVERAGE(I5:I20)</f>
        <v>71.6875</v>
      </c>
      <c r="J21" s="49">
        <f>AVERAGE(J5:J20)</f>
        <v>58.8125</v>
      </c>
      <c r="K21" s="2"/>
      <c r="L21" s="49">
        <f aca="true" t="shared" si="6" ref="L21:Q21">AVERAGE(L5:L20)</f>
        <v>29.040625000000002</v>
      </c>
      <c r="M21" s="50">
        <f t="shared" si="6"/>
        <v>39.17187500000001</v>
      </c>
      <c r="N21" s="49">
        <f t="shared" si="6"/>
        <v>50.6875</v>
      </c>
      <c r="O21" s="69">
        <f t="shared" si="6"/>
        <v>56.9125</v>
      </c>
      <c r="P21" s="49">
        <f t="shared" si="6"/>
        <v>1.3875000000000002</v>
      </c>
      <c r="Q21" s="72">
        <f t="shared" si="6"/>
        <v>58.300000000000004</v>
      </c>
      <c r="R21" s="120" t="s">
        <v>38</v>
      </c>
      <c r="S21" s="121"/>
      <c r="T21"/>
      <c r="U21"/>
      <c r="V21"/>
      <c r="W21"/>
      <c r="X21"/>
      <c r="Y21"/>
      <c r="Z21"/>
      <c r="AA21"/>
      <c r="AB21"/>
      <c r="AC21"/>
      <c r="AD21"/>
      <c r="AE21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0" s="30" customFormat="1" ht="13.5" thickBot="1">
      <c r="A22" s="31"/>
      <c r="B22" s="32"/>
      <c r="C22" s="33"/>
      <c r="D22" s="34" t="s">
        <v>4</v>
      </c>
      <c r="E22" s="34"/>
      <c r="F22" s="33"/>
      <c r="G22" s="33"/>
      <c r="H22" s="33">
        <f>STDEV(H5:H20)</f>
        <v>4.414932049307216</v>
      </c>
      <c r="I22" s="33">
        <f>STDEV(I5:I20)</f>
        <v>21.143064268612218</v>
      </c>
      <c r="J22" s="33">
        <f>STDEV(J5:J20)</f>
        <v>25.804957534034685</v>
      </c>
      <c r="K22" s="2"/>
      <c r="L22" s="33">
        <f aca="true" t="shared" si="7" ref="L22:Q22">STDEV(L5:L20)</f>
        <v>9.990332305951249</v>
      </c>
      <c r="M22" s="35">
        <f t="shared" si="7"/>
        <v>13.929931427804414</v>
      </c>
      <c r="N22" s="33">
        <f t="shared" si="7"/>
        <v>26.040273296056885</v>
      </c>
      <c r="O22" s="70">
        <f t="shared" si="7"/>
        <v>22.220504794746073</v>
      </c>
      <c r="P22" s="33">
        <f t="shared" si="7"/>
        <v>0.6820312798300867</v>
      </c>
      <c r="Q22" s="73">
        <f t="shared" si="7"/>
        <v>22.791540828415553</v>
      </c>
      <c r="R22" s="122" t="s">
        <v>39</v>
      </c>
      <c r="S22" s="123"/>
      <c r="T22"/>
      <c r="U22"/>
      <c r="V22"/>
      <c r="W22"/>
      <c r="X22"/>
      <c r="Y22"/>
      <c r="Z22"/>
      <c r="AA22"/>
      <c r="AB22"/>
      <c r="AC22"/>
      <c r="AD22"/>
      <c r="AE22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19" s="19" customFormat="1" ht="13.5" thickBo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71"/>
      <c r="P23"/>
      <c r="Q23" s="71"/>
      <c r="R23"/>
      <c r="S23"/>
    </row>
    <row r="24" spans="1:19" s="19" customFormat="1" ht="61.5" thickBot="1">
      <c r="A24"/>
      <c r="B24"/>
      <c r="C24"/>
      <c r="D24"/>
      <c r="E24"/>
      <c r="F24"/>
      <c r="G24"/>
      <c r="H24"/>
      <c r="I24"/>
      <c r="J24"/>
      <c r="K24"/>
      <c r="L24" s="78" t="s">
        <v>40</v>
      </c>
      <c r="M24" s="79" t="s">
        <v>41</v>
      </c>
      <c r="N24"/>
      <c r="O24" s="71"/>
      <c r="P24"/>
      <c r="Q24" s="71"/>
      <c r="R24"/>
      <c r="S24"/>
    </row>
    <row r="25" spans="12:13" ht="12.75">
      <c r="L25" s="74" t="s">
        <v>42</v>
      </c>
      <c r="M25" s="75">
        <v>84</v>
      </c>
    </row>
    <row r="26" spans="12:13" ht="12.75">
      <c r="L26" s="74" t="s">
        <v>43</v>
      </c>
      <c r="M26" s="75">
        <v>79</v>
      </c>
    </row>
    <row r="27" spans="12:13" ht="12.75">
      <c r="L27" s="74" t="s">
        <v>44</v>
      </c>
      <c r="M27" s="75">
        <v>74</v>
      </c>
    </row>
    <row r="28" spans="12:13" ht="12.75">
      <c r="L28" s="74" t="s">
        <v>45</v>
      </c>
      <c r="M28" s="75">
        <v>69</v>
      </c>
    </row>
    <row r="29" spans="12:20" ht="14.25">
      <c r="L29" s="74" t="s">
        <v>46</v>
      </c>
      <c r="M29" s="75">
        <v>62</v>
      </c>
      <c r="T29" s="15"/>
    </row>
    <row r="30" spans="12:13" ht="12.75">
      <c r="L30" s="74" t="s">
        <v>47</v>
      </c>
      <c r="M30" s="75">
        <v>52</v>
      </c>
    </row>
    <row r="31" spans="12:13" ht="12.75">
      <c r="L31" s="74" t="s">
        <v>48</v>
      </c>
      <c r="M31" s="75">
        <v>47</v>
      </c>
    </row>
    <row r="32" spans="12:13" ht="13.5" thickBot="1">
      <c r="L32" s="76" t="s">
        <v>49</v>
      </c>
      <c r="M32" s="77">
        <v>42</v>
      </c>
    </row>
  </sheetData>
  <hyperlinks>
    <hyperlink ref="C5" r:id="rId1" display="mailto:s202189@kfupm.edu.sa"/>
    <hyperlink ref="C6" r:id="rId2" display="mailto:s202560@kfupm.edu.sa"/>
    <hyperlink ref="C7" r:id="rId3" display="mailto:s202690@kfupm.edu.sa"/>
    <hyperlink ref="C8" r:id="rId4" display="mailto:s203091@kfupm.edu.sa"/>
    <hyperlink ref="C9" r:id="rId5" display="mailto:s208397@kfupm.edu.sa"/>
    <hyperlink ref="C10" r:id="rId6" display="mailto:s212537@kfupm.edu.sa"/>
    <hyperlink ref="C11" r:id="rId7" display="mailto:s212805@kfupm.edu.sa"/>
    <hyperlink ref="C12" r:id="rId8" display="mailto:s212947@kfupm.edu.sa"/>
    <hyperlink ref="C13" r:id="rId9" display="mailto:s214213@kfupm.edu.sa"/>
    <hyperlink ref="C14" r:id="rId10" display="mailto:s217021@kfupm.edu.sa"/>
    <hyperlink ref="C15" r:id="rId11" display="mailto:s226826@kfupm.edu.sa"/>
    <hyperlink ref="C16" r:id="rId12" display="mailto:s226828@kfupm.edu.sa"/>
    <hyperlink ref="C17" r:id="rId13" display="mailto:s226834@kfupm.edu.sa"/>
    <hyperlink ref="C18" r:id="rId14" display="mailto:s226862@kfupm.edu.sa"/>
    <hyperlink ref="C19" r:id="rId15" display="mailto:s974687@kfupm.edu.sa"/>
    <hyperlink ref="C20" r:id="rId16" display="mailto:s994501@kfupm.edu.sa"/>
  </hyperlinks>
  <printOptions/>
  <pageMargins left="0.75" right="0.75" top="1" bottom="1" header="0.5" footer="0.5"/>
  <pageSetup horizontalDpi="600" verticalDpi="600" orientation="landscape" paperSize="9"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BD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Sayed Al Ghamdi</dc:creator>
  <cp:keywords/>
  <dc:description/>
  <cp:lastModifiedBy>Administrator</cp:lastModifiedBy>
  <cp:lastPrinted>2003-06-17T07:47:32Z</cp:lastPrinted>
  <dcterms:created xsi:type="dcterms:W3CDTF">1998-10-09T15:20:41Z</dcterms:created>
  <dcterms:modified xsi:type="dcterms:W3CDTF">2004-06-09T06:42:11Z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