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'Sheet1'!$I$26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<sst xmlns="http://schemas.openxmlformats.org/spreadsheetml/2006/main" count="50" uniqueCount="49">
  <si>
    <t>S.N.</t>
  </si>
  <si>
    <t>STUDENT NAME</t>
  </si>
  <si>
    <t xml:space="preserve">   EXAMs - SCORES</t>
  </si>
  <si>
    <t>AVG.</t>
  </si>
  <si>
    <t>SDEV.</t>
  </si>
  <si>
    <t>STATISTICS</t>
  </si>
  <si>
    <t>ATT.</t>
  </si>
  <si>
    <t>QUIZ</t>
  </si>
  <si>
    <t>SUM1</t>
  </si>
  <si>
    <t>SUM2</t>
  </si>
  <si>
    <t>BONUS</t>
  </si>
  <si>
    <t>HWs</t>
  </si>
  <si>
    <t>T-SCORE</t>
  </si>
  <si>
    <t>GRADE</t>
  </si>
  <si>
    <t>A+;A;B+;…</t>
  </si>
  <si>
    <t>TOTAL SCORE</t>
  </si>
  <si>
    <t>FINAL EXAM</t>
  </si>
  <si>
    <t>class work</t>
  </si>
  <si>
    <t>Ranking</t>
  </si>
  <si>
    <t xml:space="preserve"> DR. SAEID A. ALGHAMDI</t>
  </si>
  <si>
    <t>IDENTIFICATION</t>
  </si>
  <si>
    <t>&lt; 3%</t>
  </si>
  <si>
    <t>Best wishes to all!</t>
  </si>
  <si>
    <t>1 to 3</t>
  </si>
  <si>
    <t>WP</t>
  </si>
  <si>
    <t>No</t>
  </si>
  <si>
    <t>AL-GHAMDI, ADEL AUWADH KH</t>
  </si>
  <si>
    <t>AL-GHAMDI, MASHHOOR DAIFA</t>
  </si>
  <si>
    <t>AL-GHAMDI, SAEED FAISAL O</t>
  </si>
  <si>
    <t>AL-AMRI, OMAR AUWADH MUHA</t>
  </si>
  <si>
    <t>AL-MASAABI, HUSAIN ABDULL</t>
  </si>
  <si>
    <t>AL-SHAHRANI, SAEED ALI SA</t>
  </si>
  <si>
    <t>AL-SHEHRI, YASER ABDALLAH</t>
  </si>
  <si>
    <t>AL-EID, SAID SAAD SALMAN</t>
  </si>
  <si>
    <t>BA-DUGHAISH, MUHAMMAD SAL</t>
  </si>
  <si>
    <t>AL-SAEIGH, ALI MUHAMMAD H</t>
  </si>
  <si>
    <t>AL-HAWAS, AHMAD IBRAHIM A</t>
  </si>
  <si>
    <t>AL-NAMI, ABDALLAH AHMAD A</t>
  </si>
  <si>
    <t>AL-HAZEMI, ABDUL-AZIZ HAS</t>
  </si>
  <si>
    <t>BA-AQEEL, ABDALLAH TAHER</t>
  </si>
  <si>
    <t>MUHAMMAD, ABDUL-RAHMAN MU</t>
  </si>
  <si>
    <t>AL-JAFRI, ABDUL-RAHMAN MU</t>
  </si>
  <si>
    <t>AL-SAMMAN, MUHAMMAD ADNAN</t>
  </si>
  <si>
    <t>AL-SHAYEB, HAIDER ABDUL-W</t>
  </si>
  <si>
    <t>AL-HARBI, JALAL ALI MASOU</t>
  </si>
  <si>
    <t>AWLIYA, WAYEL MOHSIN ABDU</t>
  </si>
  <si>
    <t>AL-ANAZI, SAUD KHALIF ALI</t>
  </si>
  <si>
    <t>s.a.alghamdi-042</t>
  </si>
  <si>
    <t>CE 203 04 ************* 042 CLASS ROSTER AND GRADES************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</si>
</sst>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ي.&quot;\ #,##0_-;&quot;ر.ي.&quot;\ #,##0\-"/>
    <numFmt numFmtId="173" formatCode="&quot;ر.ي.&quot;\ #,##0_-;[Red]&quot;ر.ي.&quot;\ #,##0\-"/>
    <numFmt numFmtId="174" formatCode="&quot;ر.ي.&quot;\ #,##0.00_-;&quot;ر.ي.&quot;\ #,##0.00\-"/>
    <numFmt numFmtId="175" formatCode="&quot;ر.ي.&quot;\ #,##0.00_-;[Red]&quot;ر.ي.&quot;\ #,##0.00\-"/>
    <numFmt numFmtId="176" formatCode="_-&quot;ر.ي.&quot;\ * #,##0_-;_-&quot;ر.ي.&quot;\ * #,##0\-;_-&quot;ر.ي.&quot;\ * &quot;-&quot;_-;_-@_-"/>
    <numFmt numFmtId="177" formatCode="_-&quot;ر.ي.&quot;\ * #,##0.00_-;_-&quot;ر.ي.&quot;\ * #,##0.00\-;_-&quot;ر.ي.&quot;\ * &quot;-&quot;??_-;_-@_-"/>
    <numFmt numFmtId="178" formatCode="0.0%"/>
    <numFmt numFmtId="179" formatCode="m/d/yyyy"/>
    <numFmt numFmtId="180" formatCode="0.0"/>
    <numFmt numFmtId="181" formatCode="0.000"/>
  </numFmts>
  <fonts count="28">
    <font>
      <sz val="10"/>
      <name val="Arial"/>
      <family val="0"/>
    </font>
    <font>
      <sz val="10"/>
      <color indexed="62"/>
      <name val="Arial"/>
      <family val="0"/>
    </font>
    <font>
      <sz val="11"/>
      <name val="Arial"/>
      <family val="0"/>
    </font>
    <font>
      <sz val="8"/>
      <color indexed="12"/>
      <name val="Agency FB"/>
      <family val="0"/>
    </font>
    <font>
      <b/>
      <i/>
      <sz val="10"/>
      <color indexed="12"/>
      <name val="Arial"/>
      <family val="2"/>
    </font>
    <font>
      <b/>
      <i/>
      <sz val="10"/>
      <color indexed="12"/>
      <name val="Andy"/>
      <family val="4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i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7"/>
      <name val="Agency FB"/>
      <family val="0"/>
    </font>
    <font>
      <sz val="10"/>
      <name val="Andy"/>
      <family val="4"/>
    </font>
    <font>
      <b/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54"/>
      <name val="Bell MT"/>
      <family val="1"/>
    </font>
    <font>
      <b/>
      <sz val="10"/>
      <color indexed="54"/>
      <name val="Arial"/>
      <family val="0"/>
    </font>
    <font>
      <b/>
      <sz val="10"/>
      <color indexed="54"/>
      <name val="Andy"/>
      <family val="4"/>
    </font>
    <font>
      <b/>
      <sz val="8"/>
      <color indexed="12"/>
      <name val="Arial"/>
      <family val="2"/>
    </font>
    <font>
      <b/>
      <sz val="8"/>
      <color indexed="12"/>
      <name val="Agency FB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54"/>
      <name val="Arial"/>
      <family val="0"/>
    </font>
    <font>
      <b/>
      <sz val="8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8"/>
      <color indexed="18"/>
      <name val="Andy"/>
      <family val="4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readingOrder="1"/>
    </xf>
    <xf numFmtId="0" fontId="6" fillId="3" borderId="0" xfId="0" applyFont="1" applyFill="1" applyBorder="1" applyAlignment="1">
      <alignment horizontal="left"/>
    </xf>
    <xf numFmtId="0" fontId="0" fillId="5" borderId="0" xfId="0" applyFill="1" applyAlignment="1">
      <alignment/>
    </xf>
    <xf numFmtId="0" fontId="4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180" fontId="16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6" borderId="1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16" fillId="2" borderId="11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center"/>
    </xf>
    <xf numFmtId="180" fontId="17" fillId="2" borderId="12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5" borderId="7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/>
    </xf>
    <xf numFmtId="180" fontId="16" fillId="5" borderId="1" xfId="0" applyNumberFormat="1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16" fillId="2" borderId="13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right"/>
    </xf>
    <xf numFmtId="180" fontId="17" fillId="2" borderId="14" xfId="0" applyNumberFormat="1" applyFont="1" applyFill="1" applyBorder="1" applyAlignment="1">
      <alignment horizontal="right"/>
    </xf>
    <xf numFmtId="181" fontId="0" fillId="3" borderId="4" xfId="0" applyNumberFormat="1" applyFill="1" applyBorder="1" applyAlignment="1">
      <alignment/>
    </xf>
    <xf numFmtId="181" fontId="0" fillId="3" borderId="0" xfId="0" applyNumberFormat="1" applyFill="1" applyBorder="1" applyAlignment="1">
      <alignment/>
    </xf>
    <xf numFmtId="181" fontId="0" fillId="0" borderId="15" xfId="0" applyNumberFormat="1" applyBorder="1" applyAlignment="1">
      <alignment/>
    </xf>
    <xf numFmtId="181" fontId="0" fillId="5" borderId="15" xfId="0" applyNumberFormat="1" applyFill="1" applyBorder="1" applyAlignment="1">
      <alignment/>
    </xf>
    <xf numFmtId="181" fontId="16" fillId="2" borderId="14" xfId="0" applyNumberFormat="1" applyFont="1" applyFill="1" applyBorder="1" applyAlignment="1">
      <alignment horizontal="right"/>
    </xf>
    <xf numFmtId="181" fontId="16" fillId="2" borderId="12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180" fontId="0" fillId="3" borderId="4" xfId="0" applyNumberFormat="1" applyFill="1" applyBorder="1" applyAlignment="1">
      <alignment/>
    </xf>
    <xf numFmtId="180" fontId="0" fillId="3" borderId="0" xfId="0" applyNumberFormat="1" applyFill="1" applyBorder="1" applyAlignment="1">
      <alignment/>
    </xf>
    <xf numFmtId="180" fontId="16" fillId="2" borderId="16" xfId="0" applyNumberFormat="1" applyFont="1" applyFill="1" applyBorder="1" applyAlignment="1">
      <alignment horizontal="right"/>
    </xf>
    <xf numFmtId="180" fontId="16" fillId="2" borderId="17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0" fontId="24" fillId="8" borderId="18" xfId="0" applyFont="1" applyFill="1" applyBorder="1" applyAlignment="1">
      <alignment horizontal="center" textRotation="180"/>
    </xf>
    <xf numFmtId="0" fontId="24" fillId="8" borderId="19" xfId="0" applyFont="1" applyFill="1" applyBorder="1" applyAlignment="1">
      <alignment horizontal="center" textRotation="180"/>
    </xf>
    <xf numFmtId="0" fontId="25" fillId="8" borderId="20" xfId="0" applyFont="1" applyFill="1" applyBorder="1" applyAlignment="1">
      <alignment/>
    </xf>
    <xf numFmtId="0" fontId="25" fillId="8" borderId="21" xfId="0" applyFont="1" applyFill="1" applyBorder="1" applyAlignment="1">
      <alignment/>
    </xf>
    <xf numFmtId="0" fontId="25" fillId="8" borderId="22" xfId="0" applyFont="1" applyFill="1" applyBorder="1" applyAlignment="1">
      <alignment/>
    </xf>
    <xf numFmtId="0" fontId="25" fillId="8" borderId="23" xfId="0" applyFont="1" applyFill="1" applyBorder="1" applyAlignment="1">
      <alignment/>
    </xf>
    <xf numFmtId="180" fontId="15" fillId="9" borderId="2" xfId="0" applyNumberFormat="1" applyFont="1" applyFill="1" applyBorder="1" applyAlignment="1">
      <alignment horizontal="center"/>
    </xf>
    <xf numFmtId="0" fontId="19" fillId="6" borderId="6" xfId="0" applyFont="1" applyFill="1" applyBorder="1" applyAlignment="1">
      <alignment/>
    </xf>
    <xf numFmtId="0" fontId="19" fillId="6" borderId="24" xfId="0" applyFont="1" applyFill="1" applyBorder="1" applyAlignment="1">
      <alignment/>
    </xf>
    <xf numFmtId="0" fontId="18" fillId="6" borderId="24" xfId="0" applyFont="1" applyFill="1" applyBorder="1" applyAlignment="1">
      <alignment/>
    </xf>
    <xf numFmtId="0" fontId="18" fillId="6" borderId="24" xfId="0" applyFont="1" applyFill="1" applyBorder="1" applyAlignment="1">
      <alignment readingOrder="1"/>
    </xf>
    <xf numFmtId="0" fontId="18" fillId="2" borderId="24" xfId="0" applyFont="1" applyFill="1" applyBorder="1" applyAlignment="1">
      <alignment/>
    </xf>
    <xf numFmtId="0" fontId="18" fillId="6" borderId="24" xfId="0" applyFont="1" applyFill="1" applyBorder="1" applyAlignment="1">
      <alignment horizontal="left"/>
    </xf>
    <xf numFmtId="0" fontId="12" fillId="10" borderId="24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181" fontId="18" fillId="6" borderId="24" xfId="0" applyNumberFormat="1" applyFont="1" applyFill="1" applyBorder="1" applyAlignment="1">
      <alignment horizontal="center"/>
    </xf>
    <xf numFmtId="180" fontId="18" fillId="6" borderId="25" xfId="0" applyNumberFormat="1" applyFont="1" applyFill="1" applyBorder="1" applyAlignment="1">
      <alignment horizontal="left"/>
    </xf>
    <xf numFmtId="0" fontId="18" fillId="6" borderId="26" xfId="0" applyFont="1" applyFill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/>
    </xf>
    <xf numFmtId="180" fontId="11" fillId="2" borderId="3" xfId="0" applyNumberFormat="1" applyFont="1" applyFill="1" applyBorder="1" applyAlignment="1">
      <alignment horizontal="center"/>
    </xf>
    <xf numFmtId="180" fontId="16" fillId="0" borderId="3" xfId="0" applyNumberFormat="1" applyFont="1" applyBorder="1" applyAlignment="1">
      <alignment/>
    </xf>
    <xf numFmtId="181" fontId="0" fillId="0" borderId="28" xfId="0" applyNumberFormat="1" applyBorder="1" applyAlignment="1">
      <alignment/>
    </xf>
    <xf numFmtId="0" fontId="26" fillId="0" borderId="29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7" borderId="33" xfId="0" applyFont="1" applyFill="1" applyBorder="1" applyAlignment="1">
      <alignment horizontal="left"/>
    </xf>
    <xf numFmtId="9" fontId="10" fillId="2" borderId="34" xfId="0" applyNumberFormat="1" applyFont="1" applyFill="1" applyBorder="1" applyAlignment="1">
      <alignment horizontal="left"/>
    </xf>
    <xf numFmtId="9" fontId="10" fillId="2" borderId="34" xfId="0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9" fontId="3" fillId="2" borderId="34" xfId="0" applyNumberFormat="1" applyFont="1" applyFill="1" applyBorder="1" applyAlignment="1">
      <alignment horizontal="center"/>
    </xf>
    <xf numFmtId="181" fontId="3" fillId="2" borderId="34" xfId="0" applyNumberFormat="1" applyFont="1" applyFill="1" applyBorder="1" applyAlignment="1">
      <alignment horizontal="center"/>
    </xf>
    <xf numFmtId="180" fontId="3" fillId="2" borderId="32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" fontId="9" fillId="2" borderId="36" xfId="0" applyNumberFormat="1" applyFont="1" applyFill="1" applyBorder="1" applyAlignment="1">
      <alignment horizontal="center"/>
    </xf>
    <xf numFmtId="0" fontId="26" fillId="2" borderId="37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0" fontId="27" fillId="8" borderId="6" xfId="0" applyFont="1" applyFill="1" applyBorder="1" applyAlignment="1">
      <alignment horizontal="left"/>
    </xf>
    <xf numFmtId="0" fontId="27" fillId="8" borderId="27" xfId="0" applyFont="1" applyFill="1" applyBorder="1" applyAlignment="1">
      <alignment horizontal="left"/>
    </xf>
    <xf numFmtId="0" fontId="27" fillId="8" borderId="38" xfId="0" applyFont="1" applyFill="1" applyBorder="1" applyAlignment="1">
      <alignment horizontal="left"/>
    </xf>
    <xf numFmtId="0" fontId="9" fillId="8" borderId="39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38"/>
  <sheetViews>
    <sheetView tabSelected="1" workbookViewId="0" topLeftCell="A12">
      <selection activeCell="L30" sqref="L30:M38"/>
    </sheetView>
  </sheetViews>
  <sheetFormatPr defaultColWidth="9.140625" defaultRowHeight="12.75"/>
  <cols>
    <col min="1" max="1" width="4.7109375" style="0" customWidth="1"/>
    <col min="2" max="2" width="33.28125" style="0" customWidth="1"/>
    <col min="3" max="3" width="8.57421875" style="0" customWidth="1"/>
    <col min="4" max="5" width="6.140625" style="0" customWidth="1"/>
    <col min="6" max="6" width="5.57421875" style="0" customWidth="1"/>
    <col min="7" max="7" width="4.7109375" style="0" customWidth="1"/>
    <col min="8" max="8" width="5.57421875" style="0" customWidth="1"/>
    <col min="9" max="9" width="3.7109375" style="0" customWidth="1"/>
    <col min="10" max="10" width="3.28125" style="0" customWidth="1"/>
    <col min="11" max="11" width="6.28125" style="0" customWidth="1"/>
    <col min="13" max="13" width="10.7109375" style="0" customWidth="1"/>
    <col min="14" max="15" width="0" style="0" hidden="1" customWidth="1"/>
    <col min="16" max="16" width="9.140625" style="67" customWidth="1"/>
    <col min="17" max="17" width="0" style="72" hidden="1" customWidth="1"/>
    <col min="18" max="18" width="10.7109375" style="0" hidden="1" customWidth="1"/>
    <col min="19" max="19" width="7.7109375" style="0" customWidth="1"/>
  </cols>
  <sheetData>
    <row r="1" spans="1:20" ht="12.75">
      <c r="A1" s="13"/>
      <c r="B1" s="26" t="s">
        <v>48</v>
      </c>
      <c r="C1" s="26"/>
      <c r="D1" s="26"/>
      <c r="E1" s="26"/>
      <c r="F1" s="25"/>
      <c r="G1" s="25"/>
      <c r="H1" s="25"/>
      <c r="I1" s="25"/>
      <c r="J1" s="25"/>
      <c r="K1" s="25"/>
      <c r="L1" s="26"/>
      <c r="M1" s="11"/>
      <c r="N1" s="27"/>
      <c r="O1" s="28"/>
      <c r="P1" s="61"/>
      <c r="Q1" s="68"/>
      <c r="R1" s="29"/>
      <c r="S1" s="30"/>
      <c r="T1" s="24"/>
    </row>
    <row r="2" spans="1:20" ht="15.75" thickBot="1">
      <c r="A2" s="12"/>
      <c r="B2" s="31" t="s">
        <v>19</v>
      </c>
      <c r="C2" s="29"/>
      <c r="D2" s="29"/>
      <c r="E2" s="29"/>
      <c r="F2" s="29"/>
      <c r="G2" s="29"/>
      <c r="H2" s="29"/>
      <c r="I2" s="30"/>
      <c r="J2" s="32"/>
      <c r="K2" s="32"/>
      <c r="L2" s="23"/>
      <c r="M2" s="23"/>
      <c r="N2" s="23"/>
      <c r="O2" s="33"/>
      <c r="P2" s="62"/>
      <c r="Q2" s="69"/>
      <c r="R2" s="29"/>
      <c r="S2" s="30"/>
      <c r="T2" s="24"/>
    </row>
    <row r="3" spans="1:19" s="35" customFormat="1" ht="12" thickBot="1">
      <c r="A3" s="80"/>
      <c r="B3" s="81" t="s">
        <v>1</v>
      </c>
      <c r="C3" s="36" t="s">
        <v>20</v>
      </c>
      <c r="D3" s="36"/>
      <c r="E3" s="82" t="s">
        <v>6</v>
      </c>
      <c r="F3" s="83" t="s">
        <v>7</v>
      </c>
      <c r="G3" s="83" t="s">
        <v>11</v>
      </c>
      <c r="H3" s="84" t="s">
        <v>8</v>
      </c>
      <c r="I3" s="85" t="s">
        <v>2</v>
      </c>
      <c r="J3" s="85"/>
      <c r="K3" s="85"/>
      <c r="L3" s="85"/>
      <c r="M3" s="86" t="s">
        <v>17</v>
      </c>
      <c r="N3" s="87" t="s">
        <v>16</v>
      </c>
      <c r="O3" s="87" t="s">
        <v>15</v>
      </c>
      <c r="P3" s="88" t="s">
        <v>10</v>
      </c>
      <c r="Q3" s="89" t="s">
        <v>12</v>
      </c>
      <c r="R3" s="90" t="s">
        <v>13</v>
      </c>
      <c r="S3" s="91" t="s">
        <v>18</v>
      </c>
    </row>
    <row r="4" spans="1:19" s="1" customFormat="1" ht="13.5" thickBot="1">
      <c r="A4" s="100" t="s">
        <v>0</v>
      </c>
      <c r="B4" s="101" t="s">
        <v>1</v>
      </c>
      <c r="C4" s="105" t="s">
        <v>25</v>
      </c>
      <c r="D4" s="102"/>
      <c r="E4" s="103">
        <v>0.05</v>
      </c>
      <c r="F4" s="103">
        <v>0.05</v>
      </c>
      <c r="G4" s="103">
        <v>0.1</v>
      </c>
      <c r="H4" s="104">
        <v>0.2</v>
      </c>
      <c r="I4" s="105">
        <v>1</v>
      </c>
      <c r="J4" s="105">
        <v>2</v>
      </c>
      <c r="K4" s="106"/>
      <c r="L4" s="105" t="s">
        <v>9</v>
      </c>
      <c r="M4" s="107">
        <v>0.65</v>
      </c>
      <c r="N4" s="107">
        <v>1</v>
      </c>
      <c r="O4" s="107">
        <v>1</v>
      </c>
      <c r="P4" s="108" t="s">
        <v>21</v>
      </c>
      <c r="Q4" s="109">
        <v>1</v>
      </c>
      <c r="R4" s="110" t="s">
        <v>14</v>
      </c>
      <c r="S4" s="111" t="s">
        <v>23</v>
      </c>
    </row>
    <row r="5" spans="1:19" ht="14.25">
      <c r="A5" s="6">
        <v>1</v>
      </c>
      <c r="B5" s="113" t="s">
        <v>26</v>
      </c>
      <c r="C5" s="114">
        <v>202560</v>
      </c>
      <c r="D5" s="45"/>
      <c r="E5" s="16">
        <v>1</v>
      </c>
      <c r="F5" s="16">
        <v>2.1</v>
      </c>
      <c r="G5" s="92">
        <v>3.5</v>
      </c>
      <c r="H5" s="93">
        <f>E5+F5+G5</f>
        <v>6.6</v>
      </c>
      <c r="I5" s="7">
        <v>95</v>
      </c>
      <c r="J5" s="7">
        <v>76</v>
      </c>
      <c r="K5" s="94"/>
      <c r="L5" s="95">
        <f>I5*0.2+J5*0.25</f>
        <v>38</v>
      </c>
      <c r="M5" s="96">
        <f>H5+L5</f>
        <v>44.6</v>
      </c>
      <c r="N5" s="7">
        <v>100</v>
      </c>
      <c r="O5" s="7">
        <f aca="true" t="shared" si="0" ref="O5:O16">M5+N5*0.35</f>
        <v>79.6</v>
      </c>
      <c r="P5" s="97">
        <v>0</v>
      </c>
      <c r="Q5" s="79">
        <f>O5+P5</f>
        <v>79.6</v>
      </c>
      <c r="R5" s="98" t="str">
        <f>(IF(Q5&gt;M$31,"A+",IF(Q5&gt;=M$32,"A",IF(Q5&gt;=M$33,"B+",IF(Q5&gt;=M$34,"B",IF(Q5&gt;=M$35,"C+",IF(Q5&gt;=M$36,"C",IF(Q5&gt;M$37,"D+",IF(Q5&gt;=M$38,"D","F")))))))))</f>
        <v>A+</v>
      </c>
      <c r="S5" s="99"/>
    </row>
    <row r="6" spans="1:19" ht="16.5" customHeight="1">
      <c r="A6" s="14">
        <v>2</v>
      </c>
      <c r="B6" s="113" t="s">
        <v>27</v>
      </c>
      <c r="C6" s="114">
        <v>212197</v>
      </c>
      <c r="D6" s="43"/>
      <c r="E6" s="8">
        <v>5</v>
      </c>
      <c r="F6" s="8">
        <v>1.9</v>
      </c>
      <c r="G6" s="2">
        <v>3.7</v>
      </c>
      <c r="H6" s="9">
        <f aca="true" t="shared" si="1" ref="H6:H25">E6+F6+G6</f>
        <v>10.600000000000001</v>
      </c>
      <c r="I6" s="3">
        <v>63</v>
      </c>
      <c r="J6" s="3">
        <v>60</v>
      </c>
      <c r="K6" s="47"/>
      <c r="L6" s="95">
        <f aca="true" t="shared" si="2" ref="L6:L25">I6*0.2+J6*0.25</f>
        <v>27.6</v>
      </c>
      <c r="M6" s="34">
        <f aca="true" t="shared" si="3" ref="M6:M25">H6+L6</f>
        <v>38.2</v>
      </c>
      <c r="N6" s="3">
        <v>100</v>
      </c>
      <c r="O6" s="3">
        <f t="shared" si="0"/>
        <v>73.2</v>
      </c>
      <c r="P6" s="63">
        <v>1.2</v>
      </c>
      <c r="Q6" s="79">
        <f aca="true" t="shared" si="4" ref="Q6:Q16">O6+P6</f>
        <v>74.4</v>
      </c>
      <c r="R6" s="98" t="str">
        <f>(IF(Q6&gt;M$31,"A+",IF(Q6&gt;=M$32,"A",IF(Q6&gt;=M$33,"B+",IF(Q6&gt;=M$34,"B",IF(Q6&gt;=M$35,"C+",IF(Q6&gt;=M$36,"C",IF(Q6&gt;M$37,"D+",IF(Q6&gt;=M$38,"D","F")))))))))</f>
        <v>A+</v>
      </c>
      <c r="S6" s="112"/>
    </row>
    <row r="7" spans="1:23" ht="18" customHeight="1">
      <c r="A7" s="18">
        <v>3</v>
      </c>
      <c r="B7" s="113" t="s">
        <v>28</v>
      </c>
      <c r="C7" s="114">
        <v>213623</v>
      </c>
      <c r="D7" s="44"/>
      <c r="E7" s="19">
        <v>1</v>
      </c>
      <c r="F7" s="19">
        <v>1.2</v>
      </c>
      <c r="G7" s="2">
        <v>1.5</v>
      </c>
      <c r="H7" s="9">
        <f t="shared" si="1"/>
        <v>3.7</v>
      </c>
      <c r="I7" s="20">
        <v>86</v>
      </c>
      <c r="J7" s="20">
        <v>56</v>
      </c>
      <c r="K7" s="47"/>
      <c r="L7" s="95">
        <f t="shared" si="2"/>
        <v>31.2</v>
      </c>
      <c r="M7" s="34">
        <f t="shared" si="3"/>
        <v>34.9</v>
      </c>
      <c r="N7" s="3">
        <v>100</v>
      </c>
      <c r="O7" s="3">
        <f t="shared" si="0"/>
        <v>69.9</v>
      </c>
      <c r="P7" s="63">
        <v>1.3</v>
      </c>
      <c r="Q7" s="79">
        <f t="shared" si="4"/>
        <v>71.2</v>
      </c>
      <c r="R7" s="98" t="str">
        <f aca="true" t="shared" si="5" ref="R7:R25">(IF(Q7&gt;M$31,"A+",IF(Q7&gt;=M$32,"A",IF(Q7&gt;=M$33,"B+",IF(Q7&gt;=M$34,"B",IF(Q7&gt;=M$35,"C+",IF(Q7&gt;=M$36,"C",IF(Q7&gt;M$37,"D+",IF(Q7&gt;=M$38,"D","F")))))))))</f>
        <v>A+</v>
      </c>
      <c r="S7" s="112"/>
      <c r="T7" s="21"/>
      <c r="U7" s="21"/>
      <c r="V7" s="21"/>
      <c r="W7" s="21"/>
    </row>
    <row r="8" spans="1:213" s="3" customFormat="1" ht="18" customHeight="1">
      <c r="A8" s="14">
        <v>4</v>
      </c>
      <c r="B8" s="113" t="s">
        <v>29</v>
      </c>
      <c r="C8" s="114">
        <v>213657</v>
      </c>
      <c r="D8" s="43"/>
      <c r="E8" s="8">
        <v>4</v>
      </c>
      <c r="F8" s="8">
        <v>2.9</v>
      </c>
      <c r="G8" s="2">
        <v>3.1</v>
      </c>
      <c r="H8" s="9">
        <f t="shared" si="1"/>
        <v>10</v>
      </c>
      <c r="I8" s="22">
        <v>88</v>
      </c>
      <c r="J8" s="3">
        <v>77</v>
      </c>
      <c r="K8" s="47"/>
      <c r="L8" s="95">
        <f t="shared" si="2"/>
        <v>36.85</v>
      </c>
      <c r="M8" s="34">
        <f t="shared" si="3"/>
        <v>46.85</v>
      </c>
      <c r="N8" s="3">
        <v>100</v>
      </c>
      <c r="O8" s="3">
        <f t="shared" si="0"/>
        <v>81.85</v>
      </c>
      <c r="P8" s="63">
        <v>0</v>
      </c>
      <c r="Q8" s="79">
        <f t="shared" si="4"/>
        <v>81.85</v>
      </c>
      <c r="R8" s="98" t="str">
        <f t="shared" si="5"/>
        <v>A+</v>
      </c>
      <c r="S8" s="112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</row>
    <row r="9" spans="1:213" ht="16.5" customHeight="1">
      <c r="A9" s="6">
        <v>5</v>
      </c>
      <c r="B9" s="113" t="s">
        <v>30</v>
      </c>
      <c r="C9" s="114">
        <v>213813</v>
      </c>
      <c r="D9" s="45"/>
      <c r="E9" s="16">
        <v>2.5</v>
      </c>
      <c r="F9" s="16">
        <v>1.9</v>
      </c>
      <c r="G9" s="2">
        <v>1</v>
      </c>
      <c r="H9" s="9">
        <f t="shared" si="1"/>
        <v>5.4</v>
      </c>
      <c r="I9" s="7">
        <v>55</v>
      </c>
      <c r="J9" s="7">
        <v>44</v>
      </c>
      <c r="K9" s="47"/>
      <c r="L9" s="95">
        <f t="shared" si="2"/>
        <v>22</v>
      </c>
      <c r="M9" s="34">
        <f t="shared" si="3"/>
        <v>27.4</v>
      </c>
      <c r="N9" s="3">
        <v>100</v>
      </c>
      <c r="O9" s="3">
        <f t="shared" si="0"/>
        <v>62.4</v>
      </c>
      <c r="P9" s="63">
        <v>0</v>
      </c>
      <c r="Q9" s="79">
        <f t="shared" si="4"/>
        <v>62.4</v>
      </c>
      <c r="R9" s="98" t="str">
        <f t="shared" si="5"/>
        <v>A+</v>
      </c>
      <c r="S9" s="112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</row>
    <row r="10" spans="1:19" s="5" customFormat="1" ht="15.75" customHeight="1">
      <c r="A10" s="15">
        <v>6</v>
      </c>
      <c r="B10" s="113" t="s">
        <v>31</v>
      </c>
      <c r="C10" s="114">
        <v>216153</v>
      </c>
      <c r="D10" s="46"/>
      <c r="E10" s="10">
        <v>5</v>
      </c>
      <c r="F10" s="10">
        <v>2.5</v>
      </c>
      <c r="G10" s="2">
        <v>3.8</v>
      </c>
      <c r="H10" s="9">
        <f t="shared" si="1"/>
        <v>11.3</v>
      </c>
      <c r="I10" s="4">
        <v>86</v>
      </c>
      <c r="J10" s="7">
        <v>68</v>
      </c>
      <c r="K10" s="47"/>
      <c r="L10" s="95">
        <f t="shared" si="2"/>
        <v>34.2</v>
      </c>
      <c r="M10" s="34">
        <f t="shared" si="3"/>
        <v>45.5</v>
      </c>
      <c r="N10" s="3">
        <v>100</v>
      </c>
      <c r="O10" s="3">
        <f t="shared" si="0"/>
        <v>80.5</v>
      </c>
      <c r="P10" s="63">
        <v>1.3</v>
      </c>
      <c r="Q10" s="79">
        <f t="shared" si="4"/>
        <v>81.8</v>
      </c>
      <c r="R10" s="98" t="str">
        <f t="shared" si="5"/>
        <v>A+</v>
      </c>
      <c r="S10" s="112"/>
    </row>
    <row r="11" spans="1:19" ht="15" customHeight="1">
      <c r="A11" s="14">
        <v>7</v>
      </c>
      <c r="B11" s="113" t="s">
        <v>32</v>
      </c>
      <c r="C11" s="114">
        <v>222560</v>
      </c>
      <c r="D11" s="43"/>
      <c r="E11" s="8">
        <v>1</v>
      </c>
      <c r="F11" s="8">
        <v>3.4</v>
      </c>
      <c r="G11" s="2">
        <v>4.3</v>
      </c>
      <c r="H11" s="9">
        <f t="shared" si="1"/>
        <v>8.7</v>
      </c>
      <c r="I11" s="3">
        <v>67</v>
      </c>
      <c r="J11" s="7">
        <v>70</v>
      </c>
      <c r="K11" s="47"/>
      <c r="L11" s="95">
        <f t="shared" si="2"/>
        <v>30.9</v>
      </c>
      <c r="M11" s="34">
        <f t="shared" si="3"/>
        <v>39.599999999999994</v>
      </c>
      <c r="N11" s="3">
        <v>100</v>
      </c>
      <c r="O11" s="3">
        <f t="shared" si="0"/>
        <v>74.6</v>
      </c>
      <c r="P11" s="63">
        <v>0.9</v>
      </c>
      <c r="Q11" s="79">
        <f t="shared" si="4"/>
        <v>75.5</v>
      </c>
      <c r="R11" s="98" t="str">
        <f t="shared" si="5"/>
        <v>A+</v>
      </c>
      <c r="S11" s="112"/>
    </row>
    <row r="12" spans="1:19" ht="15" customHeight="1">
      <c r="A12" s="14">
        <v>8</v>
      </c>
      <c r="B12" s="113" t="s">
        <v>33</v>
      </c>
      <c r="C12" s="114">
        <v>222640</v>
      </c>
      <c r="D12" s="43"/>
      <c r="E12" s="8">
        <v>5</v>
      </c>
      <c r="F12" s="8">
        <v>2.5</v>
      </c>
      <c r="G12" s="2">
        <v>3.7</v>
      </c>
      <c r="H12" s="9">
        <f t="shared" si="1"/>
        <v>11.2</v>
      </c>
      <c r="I12" s="3">
        <v>86</v>
      </c>
      <c r="J12" s="7">
        <v>65</v>
      </c>
      <c r="K12" s="47"/>
      <c r="L12" s="95">
        <f t="shared" si="2"/>
        <v>33.45</v>
      </c>
      <c r="M12" s="34">
        <f t="shared" si="3"/>
        <v>44.650000000000006</v>
      </c>
      <c r="N12" s="3">
        <v>100</v>
      </c>
      <c r="O12" s="3">
        <f t="shared" si="0"/>
        <v>79.65</v>
      </c>
      <c r="P12" s="63">
        <v>1.6</v>
      </c>
      <c r="Q12" s="79">
        <f t="shared" si="4"/>
        <v>81.25</v>
      </c>
      <c r="R12" s="98" t="str">
        <f t="shared" si="5"/>
        <v>A+</v>
      </c>
      <c r="S12" s="112"/>
    </row>
    <row r="13" spans="1:19" ht="13.5" customHeight="1">
      <c r="A13" s="14">
        <v>9</v>
      </c>
      <c r="B13" s="113" t="s">
        <v>34</v>
      </c>
      <c r="C13" s="114">
        <v>222924</v>
      </c>
      <c r="D13" s="43"/>
      <c r="E13" s="8">
        <v>5</v>
      </c>
      <c r="F13" s="8">
        <v>4</v>
      </c>
      <c r="G13" s="2">
        <v>7.3</v>
      </c>
      <c r="H13" s="9">
        <f t="shared" si="1"/>
        <v>16.3</v>
      </c>
      <c r="I13" s="3">
        <v>100</v>
      </c>
      <c r="J13" s="7">
        <v>79</v>
      </c>
      <c r="K13" s="47"/>
      <c r="L13" s="95">
        <f t="shared" si="2"/>
        <v>39.75</v>
      </c>
      <c r="M13" s="34">
        <f t="shared" si="3"/>
        <v>56.05</v>
      </c>
      <c r="N13" s="3">
        <v>100</v>
      </c>
      <c r="O13" s="3">
        <f t="shared" si="0"/>
        <v>91.05</v>
      </c>
      <c r="P13" s="63">
        <v>1</v>
      </c>
      <c r="Q13" s="79">
        <f t="shared" si="4"/>
        <v>92.05</v>
      </c>
      <c r="R13" s="98" t="str">
        <f t="shared" si="5"/>
        <v>A+</v>
      </c>
      <c r="S13" s="112"/>
    </row>
    <row r="14" spans="1:19" ht="15.75" customHeight="1">
      <c r="A14" s="14">
        <v>10</v>
      </c>
      <c r="B14" s="113" t="s">
        <v>35</v>
      </c>
      <c r="C14" s="114">
        <v>223650</v>
      </c>
      <c r="D14" s="43"/>
      <c r="E14" s="8">
        <v>5</v>
      </c>
      <c r="F14" s="8">
        <v>1.6</v>
      </c>
      <c r="G14" s="2">
        <v>3.8</v>
      </c>
      <c r="H14" s="9">
        <f t="shared" si="1"/>
        <v>10.399999999999999</v>
      </c>
      <c r="I14" s="3">
        <v>76</v>
      </c>
      <c r="J14" s="7">
        <v>68</v>
      </c>
      <c r="K14" s="43"/>
      <c r="L14" s="95">
        <f t="shared" si="2"/>
        <v>32.2</v>
      </c>
      <c r="M14" s="34">
        <f t="shared" si="3"/>
        <v>42.6</v>
      </c>
      <c r="N14" s="3">
        <v>100</v>
      </c>
      <c r="O14" s="3">
        <f t="shared" si="0"/>
        <v>77.6</v>
      </c>
      <c r="P14" s="63">
        <v>1.1</v>
      </c>
      <c r="Q14" s="79">
        <f t="shared" si="4"/>
        <v>78.69999999999999</v>
      </c>
      <c r="R14" s="98" t="str">
        <f t="shared" si="5"/>
        <v>A+</v>
      </c>
      <c r="S14" s="112"/>
    </row>
    <row r="15" spans="1:19" s="24" customFormat="1" ht="14.25" customHeight="1">
      <c r="A15" s="48">
        <v>11</v>
      </c>
      <c r="B15" s="113" t="s">
        <v>36</v>
      </c>
      <c r="C15" s="114">
        <v>223708</v>
      </c>
      <c r="D15" s="43"/>
      <c r="E15" s="49">
        <v>5</v>
      </c>
      <c r="F15" s="49">
        <v>3</v>
      </c>
      <c r="G15" s="2">
        <v>3.9</v>
      </c>
      <c r="H15" s="51">
        <f t="shared" si="1"/>
        <v>11.9</v>
      </c>
      <c r="I15" s="50">
        <v>93</v>
      </c>
      <c r="J15" s="52">
        <v>67</v>
      </c>
      <c r="K15" s="43"/>
      <c r="L15" s="95">
        <f t="shared" si="2"/>
        <v>35.35</v>
      </c>
      <c r="M15" s="53">
        <f t="shared" si="3"/>
        <v>47.25</v>
      </c>
      <c r="N15" s="3">
        <v>100</v>
      </c>
      <c r="O15" s="50">
        <f t="shared" si="0"/>
        <v>82.25</v>
      </c>
      <c r="P15" s="64">
        <v>1.1</v>
      </c>
      <c r="Q15" s="79">
        <f t="shared" si="4"/>
        <v>83.35</v>
      </c>
      <c r="R15" s="98" t="str">
        <f t="shared" si="5"/>
        <v>A+</v>
      </c>
      <c r="S15" s="112"/>
    </row>
    <row r="16" spans="1:19" ht="13.5" customHeight="1">
      <c r="A16" s="14">
        <v>12</v>
      </c>
      <c r="B16" s="113" t="s">
        <v>37</v>
      </c>
      <c r="C16" s="114">
        <v>223840</v>
      </c>
      <c r="D16" s="43"/>
      <c r="E16" s="8">
        <v>0</v>
      </c>
      <c r="F16" s="8">
        <v>1.4</v>
      </c>
      <c r="G16" s="2">
        <v>3.7</v>
      </c>
      <c r="H16" s="9">
        <f t="shared" si="1"/>
        <v>5.1</v>
      </c>
      <c r="I16" s="3">
        <v>53</v>
      </c>
      <c r="J16" s="7">
        <v>0</v>
      </c>
      <c r="K16" s="47"/>
      <c r="L16" s="95">
        <f t="shared" si="2"/>
        <v>10.600000000000001</v>
      </c>
      <c r="M16" s="34">
        <f t="shared" si="3"/>
        <v>15.700000000000001</v>
      </c>
      <c r="N16" s="3">
        <v>100</v>
      </c>
      <c r="O16" s="3">
        <f t="shared" si="0"/>
        <v>50.7</v>
      </c>
      <c r="P16" s="63">
        <v>0</v>
      </c>
      <c r="Q16" s="79">
        <f t="shared" si="4"/>
        <v>50.7</v>
      </c>
      <c r="R16" s="98" t="s">
        <v>24</v>
      </c>
      <c r="S16" s="112"/>
    </row>
    <row r="17" spans="1:19" ht="13.5" customHeight="1">
      <c r="A17" s="6">
        <v>13</v>
      </c>
      <c r="B17" s="113" t="s">
        <v>38</v>
      </c>
      <c r="C17" s="114">
        <v>223890</v>
      </c>
      <c r="D17" s="45"/>
      <c r="E17" s="16">
        <v>2.5</v>
      </c>
      <c r="F17" s="16">
        <v>1.3</v>
      </c>
      <c r="G17" s="92">
        <v>1.6</v>
      </c>
      <c r="H17" s="93">
        <f t="shared" si="1"/>
        <v>5.4</v>
      </c>
      <c r="I17" s="3">
        <v>51</v>
      </c>
      <c r="J17" s="7">
        <v>56</v>
      </c>
      <c r="K17" s="94"/>
      <c r="L17" s="95">
        <f t="shared" si="2"/>
        <v>24.200000000000003</v>
      </c>
      <c r="M17" s="96">
        <f t="shared" si="3"/>
        <v>29.6</v>
      </c>
      <c r="N17" s="3">
        <v>100</v>
      </c>
      <c r="O17" s="3">
        <f aca="true" t="shared" si="6" ref="O17:O25">M17+N17*0.35</f>
        <v>64.6</v>
      </c>
      <c r="P17" s="63">
        <v>0</v>
      </c>
      <c r="Q17" s="79">
        <f aca="true" t="shared" si="7" ref="Q17:Q25">O17+P17</f>
        <v>64.6</v>
      </c>
      <c r="R17" s="98" t="str">
        <f t="shared" si="5"/>
        <v>A+</v>
      </c>
      <c r="S17" s="112"/>
    </row>
    <row r="18" spans="1:19" ht="13.5" customHeight="1">
      <c r="A18" s="6">
        <v>14</v>
      </c>
      <c r="B18" s="113" t="s">
        <v>39</v>
      </c>
      <c r="C18" s="114">
        <v>224584</v>
      </c>
      <c r="D18" s="45"/>
      <c r="E18" s="16">
        <v>2.5</v>
      </c>
      <c r="F18" s="16">
        <v>3.1</v>
      </c>
      <c r="G18" s="92">
        <v>5.8</v>
      </c>
      <c r="H18" s="93">
        <f t="shared" si="1"/>
        <v>11.399999999999999</v>
      </c>
      <c r="I18" s="3">
        <v>87</v>
      </c>
      <c r="J18" s="7">
        <v>53</v>
      </c>
      <c r="K18" s="94"/>
      <c r="L18" s="95">
        <f t="shared" si="2"/>
        <v>30.650000000000002</v>
      </c>
      <c r="M18" s="96">
        <f t="shared" si="3"/>
        <v>42.05</v>
      </c>
      <c r="N18" s="3">
        <v>100</v>
      </c>
      <c r="O18" s="3">
        <f t="shared" si="6"/>
        <v>77.05</v>
      </c>
      <c r="P18" s="63">
        <v>0</v>
      </c>
      <c r="Q18" s="79">
        <f t="shared" si="7"/>
        <v>77.05</v>
      </c>
      <c r="R18" s="98" t="str">
        <f t="shared" si="5"/>
        <v>A+</v>
      </c>
      <c r="S18" s="112"/>
    </row>
    <row r="19" spans="1:19" ht="13.5" customHeight="1">
      <c r="A19" s="6">
        <v>15</v>
      </c>
      <c r="B19" s="113" t="s">
        <v>40</v>
      </c>
      <c r="C19" s="114">
        <v>224690</v>
      </c>
      <c r="D19" s="45"/>
      <c r="E19" s="16">
        <v>5</v>
      </c>
      <c r="F19" s="16">
        <v>2.8</v>
      </c>
      <c r="G19" s="92">
        <v>2.5</v>
      </c>
      <c r="H19" s="93">
        <f t="shared" si="1"/>
        <v>10.3</v>
      </c>
      <c r="I19" s="3">
        <v>95</v>
      </c>
      <c r="J19" s="7">
        <v>80</v>
      </c>
      <c r="K19" s="94"/>
      <c r="L19" s="95">
        <f t="shared" si="2"/>
        <v>39</v>
      </c>
      <c r="M19" s="96">
        <f t="shared" si="3"/>
        <v>49.3</v>
      </c>
      <c r="N19" s="3">
        <v>100</v>
      </c>
      <c r="O19" s="3">
        <f t="shared" si="6"/>
        <v>84.3</v>
      </c>
      <c r="P19" s="63">
        <v>0</v>
      </c>
      <c r="Q19" s="79">
        <f t="shared" si="7"/>
        <v>84.3</v>
      </c>
      <c r="R19" s="98" t="str">
        <f t="shared" si="5"/>
        <v>A+</v>
      </c>
      <c r="S19" s="112"/>
    </row>
    <row r="20" spans="1:19" ht="13.5" customHeight="1">
      <c r="A20" s="6">
        <v>16</v>
      </c>
      <c r="B20" s="113" t="s">
        <v>41</v>
      </c>
      <c r="C20" s="114">
        <v>224926</v>
      </c>
      <c r="D20" s="45"/>
      <c r="E20" s="16">
        <v>3</v>
      </c>
      <c r="F20" s="16">
        <v>3.5</v>
      </c>
      <c r="G20" s="92">
        <v>5.7</v>
      </c>
      <c r="H20" s="93">
        <f t="shared" si="1"/>
        <v>12.2</v>
      </c>
      <c r="I20" s="3">
        <v>93</v>
      </c>
      <c r="J20" s="7">
        <v>53</v>
      </c>
      <c r="K20" s="94"/>
      <c r="L20" s="95">
        <f t="shared" si="2"/>
        <v>31.85</v>
      </c>
      <c r="M20" s="96">
        <f t="shared" si="3"/>
        <v>44.05</v>
      </c>
      <c r="N20" s="3">
        <v>100</v>
      </c>
      <c r="O20" s="3">
        <f t="shared" si="6"/>
        <v>79.05</v>
      </c>
      <c r="P20" s="63">
        <v>0</v>
      </c>
      <c r="Q20" s="79">
        <f t="shared" si="7"/>
        <v>79.05</v>
      </c>
      <c r="R20" s="98" t="str">
        <f t="shared" si="5"/>
        <v>A+</v>
      </c>
      <c r="S20" s="112"/>
    </row>
    <row r="21" spans="1:19" ht="13.5" customHeight="1">
      <c r="A21" s="6">
        <v>17</v>
      </c>
      <c r="B21" s="113" t="s">
        <v>42</v>
      </c>
      <c r="C21" s="114">
        <v>224928</v>
      </c>
      <c r="D21" s="45"/>
      <c r="E21" s="16">
        <v>1</v>
      </c>
      <c r="F21" s="16">
        <v>0.7</v>
      </c>
      <c r="G21" s="92">
        <v>1.6</v>
      </c>
      <c r="H21" s="93">
        <f t="shared" si="1"/>
        <v>3.3</v>
      </c>
      <c r="I21" s="3">
        <v>71</v>
      </c>
      <c r="J21" s="7">
        <v>66</v>
      </c>
      <c r="K21" s="94"/>
      <c r="L21" s="95">
        <f t="shared" si="2"/>
        <v>30.700000000000003</v>
      </c>
      <c r="M21" s="96">
        <f t="shared" si="3"/>
        <v>34</v>
      </c>
      <c r="N21" s="3">
        <v>100</v>
      </c>
      <c r="O21" s="3">
        <f t="shared" si="6"/>
        <v>69</v>
      </c>
      <c r="P21" s="63">
        <v>0</v>
      </c>
      <c r="Q21" s="79">
        <f t="shared" si="7"/>
        <v>69</v>
      </c>
      <c r="R21" s="98" t="str">
        <f t="shared" si="5"/>
        <v>A+</v>
      </c>
      <c r="S21" s="112"/>
    </row>
    <row r="22" spans="1:19" ht="13.5" customHeight="1">
      <c r="A22" s="6">
        <v>18</v>
      </c>
      <c r="B22" s="113" t="s">
        <v>43</v>
      </c>
      <c r="C22" s="114">
        <v>225620</v>
      </c>
      <c r="D22" s="45"/>
      <c r="E22" s="16">
        <v>5</v>
      </c>
      <c r="F22" s="16">
        <v>2.5</v>
      </c>
      <c r="G22" s="92">
        <v>3.3</v>
      </c>
      <c r="H22" s="93">
        <f t="shared" si="1"/>
        <v>10.8</v>
      </c>
      <c r="I22" s="3">
        <v>79</v>
      </c>
      <c r="J22" s="7">
        <v>60</v>
      </c>
      <c r="K22" s="94"/>
      <c r="L22" s="95">
        <f t="shared" si="2"/>
        <v>30.8</v>
      </c>
      <c r="M22" s="96">
        <f t="shared" si="3"/>
        <v>41.6</v>
      </c>
      <c r="N22" s="3">
        <v>100</v>
      </c>
      <c r="O22" s="3">
        <f t="shared" si="6"/>
        <v>76.6</v>
      </c>
      <c r="P22" s="63">
        <v>0</v>
      </c>
      <c r="Q22" s="79">
        <f t="shared" si="7"/>
        <v>76.6</v>
      </c>
      <c r="R22" s="98" t="str">
        <f t="shared" si="5"/>
        <v>A+</v>
      </c>
      <c r="S22" s="112"/>
    </row>
    <row r="23" spans="1:19" ht="13.5" customHeight="1">
      <c r="A23" s="6">
        <v>19</v>
      </c>
      <c r="B23" s="113" t="s">
        <v>44</v>
      </c>
      <c r="C23" s="114">
        <v>235913</v>
      </c>
      <c r="D23" s="45"/>
      <c r="E23" s="16">
        <v>5</v>
      </c>
      <c r="F23" s="16">
        <v>3.1</v>
      </c>
      <c r="G23" s="92">
        <v>5.5</v>
      </c>
      <c r="H23" s="93">
        <f t="shared" si="1"/>
        <v>13.6</v>
      </c>
      <c r="I23" s="3">
        <v>88</v>
      </c>
      <c r="J23" s="7">
        <v>75</v>
      </c>
      <c r="K23" s="94"/>
      <c r="L23" s="95">
        <f t="shared" si="2"/>
        <v>36.35</v>
      </c>
      <c r="M23" s="96">
        <f t="shared" si="3"/>
        <v>49.95</v>
      </c>
      <c r="N23" s="3">
        <v>100</v>
      </c>
      <c r="O23" s="3">
        <f t="shared" si="6"/>
        <v>84.95</v>
      </c>
      <c r="P23" s="63">
        <v>0</v>
      </c>
      <c r="Q23" s="79">
        <f t="shared" si="7"/>
        <v>84.95</v>
      </c>
      <c r="R23" s="98" t="str">
        <f t="shared" si="5"/>
        <v>A+</v>
      </c>
      <c r="S23" s="112"/>
    </row>
    <row r="24" spans="1:19" ht="13.5" customHeight="1">
      <c r="A24" s="6">
        <v>20</v>
      </c>
      <c r="B24" s="113" t="s">
        <v>45</v>
      </c>
      <c r="C24" s="114">
        <v>236291</v>
      </c>
      <c r="D24" s="45"/>
      <c r="E24" s="16">
        <v>5</v>
      </c>
      <c r="F24" s="16">
        <v>2.8</v>
      </c>
      <c r="G24" s="92">
        <v>2.7</v>
      </c>
      <c r="H24" s="93">
        <f t="shared" si="1"/>
        <v>10.5</v>
      </c>
      <c r="I24" s="3">
        <v>64</v>
      </c>
      <c r="J24" s="7">
        <v>59</v>
      </c>
      <c r="K24" s="94"/>
      <c r="L24" s="95">
        <f t="shared" si="2"/>
        <v>27.55</v>
      </c>
      <c r="M24" s="96">
        <f t="shared" si="3"/>
        <v>38.05</v>
      </c>
      <c r="N24" s="3">
        <v>100</v>
      </c>
      <c r="O24" s="3">
        <f t="shared" si="6"/>
        <v>73.05</v>
      </c>
      <c r="P24" s="63">
        <v>0</v>
      </c>
      <c r="Q24" s="79">
        <f t="shared" si="7"/>
        <v>73.05</v>
      </c>
      <c r="R24" s="98" t="str">
        <f t="shared" si="5"/>
        <v>A+</v>
      </c>
      <c r="S24" s="112"/>
    </row>
    <row r="25" spans="1:19" ht="13.5" customHeight="1" thickBot="1">
      <c r="A25" s="6">
        <v>21</v>
      </c>
      <c r="B25" s="113" t="s">
        <v>46</v>
      </c>
      <c r="C25" s="114">
        <v>995371</v>
      </c>
      <c r="D25" s="45"/>
      <c r="E25" s="16">
        <v>2.5</v>
      </c>
      <c r="F25" s="16">
        <v>2.3</v>
      </c>
      <c r="G25" s="92">
        <v>3.2</v>
      </c>
      <c r="H25" s="93">
        <f t="shared" si="1"/>
        <v>8</v>
      </c>
      <c r="I25" s="3">
        <v>95</v>
      </c>
      <c r="J25" s="7">
        <v>74</v>
      </c>
      <c r="K25" s="94"/>
      <c r="L25" s="95">
        <f t="shared" si="2"/>
        <v>37.5</v>
      </c>
      <c r="M25" s="96">
        <f t="shared" si="3"/>
        <v>45.5</v>
      </c>
      <c r="N25" s="3">
        <v>100</v>
      </c>
      <c r="O25" s="3">
        <f t="shared" si="6"/>
        <v>80.5</v>
      </c>
      <c r="P25" s="63">
        <v>0</v>
      </c>
      <c r="Q25" s="79">
        <f t="shared" si="7"/>
        <v>80.5</v>
      </c>
      <c r="R25" s="98" t="str">
        <f t="shared" si="5"/>
        <v>A+</v>
      </c>
      <c r="S25" s="112"/>
    </row>
    <row r="26" spans="1:111" s="37" customFormat="1" ht="12" customHeight="1">
      <c r="A26" s="55"/>
      <c r="B26" s="56"/>
      <c r="C26" s="57" t="s">
        <v>5</v>
      </c>
      <c r="D26" s="58" t="s">
        <v>3</v>
      </c>
      <c r="E26" s="59">
        <f>AVERAGE(E5:E16)</f>
        <v>3.2916666666666665</v>
      </c>
      <c r="F26" s="57"/>
      <c r="G26" s="57"/>
      <c r="H26" s="59">
        <f>AVERAGE(H5:H25)</f>
        <v>9.366666666666669</v>
      </c>
      <c r="I26" s="59">
        <f>AVERAGE(I5:I16)</f>
        <v>79</v>
      </c>
      <c r="J26" s="59">
        <f>AVERAGE(J5:J16)</f>
        <v>60.833333333333336</v>
      </c>
      <c r="K26" s="59"/>
      <c r="L26" s="59">
        <f aca="true" t="shared" si="8" ref="L26:Q26">AVERAGE(L5:L16)</f>
        <v>31.00833333333334</v>
      </c>
      <c r="M26" s="60">
        <f t="shared" si="8"/>
        <v>40.275000000000006</v>
      </c>
      <c r="N26" s="59">
        <f t="shared" si="8"/>
        <v>100</v>
      </c>
      <c r="O26" s="59">
        <f t="shared" si="8"/>
        <v>75.27499999999999</v>
      </c>
      <c r="P26" s="65">
        <f t="shared" si="8"/>
        <v>0.7916666666666666</v>
      </c>
      <c r="Q26" s="70">
        <f t="shared" si="8"/>
        <v>76.06666666666668</v>
      </c>
      <c r="R26" s="115" t="s">
        <v>22</v>
      </c>
      <c r="S26" s="116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</row>
    <row r="27" spans="1:111" s="37" customFormat="1" ht="13.5" thickBot="1">
      <c r="A27" s="38"/>
      <c r="B27" s="39"/>
      <c r="C27" s="40"/>
      <c r="D27" s="41" t="s">
        <v>4</v>
      </c>
      <c r="E27" s="40">
        <f>STDEV(E5:E16)</f>
        <v>2.027743184982364</v>
      </c>
      <c r="F27" s="40"/>
      <c r="G27" s="40"/>
      <c r="H27" s="40">
        <f>STDEV(H5:H25)</f>
        <v>3.372140764163516</v>
      </c>
      <c r="I27" s="40">
        <f>STDEV(I5:I16)</f>
        <v>15.903115761041636</v>
      </c>
      <c r="J27" s="40">
        <f>STDEV(J5:J16)</f>
        <v>21.47232186002729</v>
      </c>
      <c r="K27" s="40"/>
      <c r="L27" s="40">
        <f aca="true" t="shared" si="9" ref="L27:Q27">STDEV(L5:L16)</f>
        <v>8.006583465366386</v>
      </c>
      <c r="M27" s="42">
        <f t="shared" si="9"/>
        <v>10.508146190629265</v>
      </c>
      <c r="N27" s="40">
        <f t="shared" si="9"/>
        <v>0</v>
      </c>
      <c r="O27" s="40">
        <f t="shared" si="9"/>
        <v>10.50814619062936</v>
      </c>
      <c r="P27" s="66">
        <f t="shared" si="9"/>
        <v>0.6097068346692733</v>
      </c>
      <c r="Q27" s="71">
        <f t="shared" si="9"/>
        <v>10.779385488753595</v>
      </c>
      <c r="R27" s="117" t="s">
        <v>47</v>
      </c>
      <c r="S27" s="118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</row>
    <row r="28" spans="1:19" s="2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67"/>
      <c r="Q28" s="72"/>
      <c r="R28"/>
      <c r="S28"/>
    </row>
    <row r="29" spans="1:19" s="21" customFormat="1" ht="13.5" thickBo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67"/>
      <c r="Q29" s="72"/>
      <c r="R29"/>
      <c r="S29"/>
    </row>
    <row r="30" spans="12:13" ht="13.5" thickBot="1">
      <c r="L30" s="73"/>
      <c r="M30" s="74"/>
    </row>
    <row r="31" spans="12:13" ht="12.75">
      <c r="L31" s="75"/>
      <c r="M31" s="76"/>
    </row>
    <row r="32" spans="12:13" ht="12.75">
      <c r="L32" s="75"/>
      <c r="M32" s="76"/>
    </row>
    <row r="33" spans="12:13" ht="12.75">
      <c r="L33" s="75"/>
      <c r="M33" s="76"/>
    </row>
    <row r="34" spans="12:20" ht="14.25">
      <c r="L34" s="75"/>
      <c r="M34" s="76"/>
      <c r="T34" s="17"/>
    </row>
    <row r="35" spans="12:13" ht="12.75">
      <c r="L35" s="75"/>
      <c r="M35" s="76"/>
    </row>
    <row r="36" spans="12:13" ht="12.75">
      <c r="L36" s="75"/>
      <c r="M36" s="76"/>
    </row>
    <row r="37" spans="12:13" ht="12.75">
      <c r="L37" s="75"/>
      <c r="M37" s="76"/>
    </row>
    <row r="38" spans="12:13" ht="13.5" thickBot="1">
      <c r="L38" s="77"/>
      <c r="M38" s="7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BD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Sayed Al Ghamdi</dc:creator>
  <cp:keywords/>
  <dc:description/>
  <cp:lastModifiedBy>Administrator</cp:lastModifiedBy>
  <cp:lastPrinted>2003-06-17T07:47:32Z</cp:lastPrinted>
  <dcterms:created xsi:type="dcterms:W3CDTF">1998-10-09T15:20:41Z</dcterms:created>
  <dcterms:modified xsi:type="dcterms:W3CDTF">2005-06-14T11:33:22Z</dcterms:modified>
  <cp:category/>
  <cp:version/>
  <cp:contentType/>
  <cp:contentStatus/>
</cp:coreProperties>
</file>