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2"/>
  </bookViews>
  <sheets>
    <sheet name="LR" sheetId="1" r:id="rId1"/>
    <sheet name="Quizzes" sheetId="2" r:id="rId2"/>
    <sheet name="summery" sheetId="3" r:id="rId3"/>
    <sheet name="Names" sheetId="4" r:id="rId4"/>
  </sheets>
  <definedNames/>
  <calcPr fullCalcOnLoad="1"/>
</workbook>
</file>

<file path=xl/sharedStrings.xml><?xml version="1.0" encoding="utf-8"?>
<sst xmlns="http://schemas.openxmlformats.org/spreadsheetml/2006/main" count="70" uniqueCount="57">
  <si>
    <t>G</t>
  </si>
  <si>
    <t>FF</t>
  </si>
  <si>
    <t>V</t>
  </si>
  <si>
    <t>EL</t>
  </si>
  <si>
    <t>SP</t>
  </si>
  <si>
    <t>UAM</t>
  </si>
  <si>
    <t>Coll</t>
  </si>
  <si>
    <t>P</t>
  </si>
  <si>
    <t>I</t>
  </si>
  <si>
    <t>Spring</t>
  </si>
  <si>
    <t>Buoyant</t>
  </si>
  <si>
    <t>stdev=</t>
  </si>
  <si>
    <t>average=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</si>
  <si>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</si>
  <si>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</si>
  <si>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</si>
  <si>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</si>
  <si>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</si>
  <si>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</si>
  <si>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</si>
  <si>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</si>
  <si>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</si>
  <si>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Average=</t>
  </si>
  <si>
    <t>Stdev=</t>
  </si>
  <si>
    <t>Sum(Q)/90</t>
  </si>
  <si>
    <t>sum(LR)/110</t>
  </si>
  <si>
    <t>Sum(Q)/70</t>
  </si>
  <si>
    <t>sum(LR)/100</t>
  </si>
  <si>
    <t>Fial/30</t>
  </si>
  <si>
    <t>semester:091</t>
  </si>
  <si>
    <t>Section:110</t>
  </si>
  <si>
    <t>Ghannam</t>
  </si>
  <si>
    <t>AL-MAKAEEL, ABDUL-RAHMAN ALI</t>
  </si>
  <si>
    <t>AL-SALOOL, MUHAMMAD JEHAD</t>
  </si>
  <si>
    <t>AL-KHAMIS, FARES KHALED FAHAD</t>
  </si>
  <si>
    <t>AL-HAMMAD, NAWAF IBRAHIM SULAIMA</t>
  </si>
  <si>
    <t>AL-DHULIAAN, SALMAN MOHAMMAD MANSOU</t>
  </si>
  <si>
    <t>AL-BRAHIM, OTHMAN AHMAD JASEM</t>
  </si>
  <si>
    <t>AL-AMRI, HASSAN ABDULLAH SALEH</t>
  </si>
  <si>
    <t>AL-ZAHRANI, AHMAD JAMAN AHMAD</t>
  </si>
  <si>
    <t>AL-OFI, ABDULLAH SWAID SAEED</t>
  </si>
  <si>
    <t>BA-MAGEIN, SULTAN MOHAMMAD SAEED</t>
  </si>
  <si>
    <t>FATAH, RAYYAN ABDUL-KARIM MAH</t>
  </si>
  <si>
    <t>AL-MUTLAQ, IBRAHIM SULAIMAN MOHAMM</t>
  </si>
  <si>
    <t>AL-WARTHAN, ABDULLAH OTHMAN ABDULLAH</t>
  </si>
  <si>
    <t>AL-RATOUI, ANAS MOHAMMAD HASSAN</t>
  </si>
  <si>
    <t>AL-HARBI, JUBRAN MOHSIN JUBRAN</t>
  </si>
  <si>
    <t>AL-MUZEN, SAEED HESHAM SAEED</t>
  </si>
  <si>
    <t>AL-HARBI, ANAS ABDULLAH FADHYA</t>
  </si>
  <si>
    <t>S#</t>
  </si>
  <si>
    <t>EP</t>
  </si>
  <si>
    <t>ID</t>
  </si>
  <si>
    <t>Faculty: Ayman A. Ghannam
ghannama@kfupm.edu.sa
http://users.kfupm.edu.sa/PHYS/ghannama/</t>
  </si>
  <si>
    <t>Final Grade/200</t>
  </si>
  <si>
    <t>Final sum/200</t>
  </si>
  <si>
    <t>Final sum/20</t>
  </si>
  <si>
    <t>Final Grade/20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</si>
</sst>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0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4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24" borderId="11" xfId="0" applyFill="1" applyBorder="1" applyAlignment="1">
      <alignment/>
    </xf>
    <xf numFmtId="2" fontId="0" fillId="24" borderId="11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23" fillId="25" borderId="11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6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O1" sqref="O1:O16384"/>
    </sheetView>
  </sheetViews>
  <sheetFormatPr defaultColWidth="9.140625" defaultRowHeight="12.75"/>
  <cols>
    <col min="1" max="1" width="8.140625" style="0" customWidth="1"/>
    <col min="2" max="12" width="7.8515625" style="1" customWidth="1"/>
    <col min="13" max="13" width="12.7109375" style="1" customWidth="1"/>
    <col min="14" max="14" width="11.8515625" style="2" customWidth="1"/>
  </cols>
  <sheetData>
    <row r="1" ht="12.75">
      <c r="C1" s="1" t="s">
        <v>29</v>
      </c>
    </row>
    <row r="2" ht="12.75">
      <c r="C2" s="1" t="s">
        <v>30</v>
      </c>
    </row>
    <row r="3" ht="12.75">
      <c r="C3" s="1" t="s">
        <v>31</v>
      </c>
    </row>
    <row r="4" spans="1:14" ht="12.75">
      <c r="A4" s="1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25</v>
      </c>
      <c r="N4" s="14" t="s">
        <v>27</v>
      </c>
    </row>
    <row r="5" spans="1:14" ht="12.75">
      <c r="A5" s="16">
        <v>1</v>
      </c>
      <c r="B5" s="8">
        <v>7</v>
      </c>
      <c r="C5" s="8">
        <v>7.5</v>
      </c>
      <c r="D5" s="8">
        <v>7.5</v>
      </c>
      <c r="E5" s="8">
        <v>7</v>
      </c>
      <c r="F5" s="8">
        <v>5.5</v>
      </c>
      <c r="G5" s="8">
        <v>5.5</v>
      </c>
      <c r="H5" s="8">
        <v>8</v>
      </c>
      <c r="I5" s="19"/>
      <c r="J5" s="8">
        <v>8.5</v>
      </c>
      <c r="K5" s="19"/>
      <c r="L5" s="8">
        <v>10</v>
      </c>
      <c r="M5" s="16">
        <f>SUM(B5:L5)</f>
        <v>66.5</v>
      </c>
      <c r="N5" s="14">
        <f>M5*100/110</f>
        <v>60.45454545454545</v>
      </c>
    </row>
    <row r="6" spans="1:14" ht="12.75">
      <c r="A6" s="16">
        <v>2</v>
      </c>
      <c r="B6" s="8">
        <v>9</v>
      </c>
      <c r="C6" s="8">
        <v>9.5</v>
      </c>
      <c r="D6" s="8">
        <v>10</v>
      </c>
      <c r="E6" s="8">
        <v>9.5</v>
      </c>
      <c r="F6" s="8">
        <v>8.5</v>
      </c>
      <c r="G6" s="8">
        <v>10</v>
      </c>
      <c r="H6" s="8">
        <v>10</v>
      </c>
      <c r="I6" s="8">
        <v>10</v>
      </c>
      <c r="J6" s="8">
        <v>9.5</v>
      </c>
      <c r="K6" s="8">
        <v>10</v>
      </c>
      <c r="L6" s="8">
        <v>10</v>
      </c>
      <c r="M6" s="16">
        <f aca="true" t="shared" si="0" ref="M6:M20">SUM(B6:L6)</f>
        <v>106</v>
      </c>
      <c r="N6" s="14">
        <f aca="true" t="shared" si="1" ref="N6:N21">M6*100/110</f>
        <v>96.36363636363636</v>
      </c>
    </row>
    <row r="7" spans="1:14" ht="12.75">
      <c r="A7" s="16">
        <v>3</v>
      </c>
      <c r="B7" s="8">
        <v>5.5</v>
      </c>
      <c r="C7" s="8">
        <v>5.5</v>
      </c>
      <c r="D7" s="8">
        <v>8</v>
      </c>
      <c r="E7" s="8">
        <v>7.5</v>
      </c>
      <c r="F7" s="8">
        <v>8</v>
      </c>
      <c r="G7" s="8">
        <v>6.5</v>
      </c>
      <c r="H7" s="8">
        <v>9</v>
      </c>
      <c r="I7" s="8">
        <v>9.5</v>
      </c>
      <c r="J7" s="8">
        <v>9.5</v>
      </c>
      <c r="K7" s="8">
        <v>10</v>
      </c>
      <c r="L7" s="8">
        <v>10</v>
      </c>
      <c r="M7" s="16">
        <f t="shared" si="0"/>
        <v>89</v>
      </c>
      <c r="N7" s="14">
        <f t="shared" si="1"/>
        <v>80.9090909090909</v>
      </c>
    </row>
    <row r="8" spans="1:14" ht="12.75">
      <c r="A8" s="16">
        <v>4</v>
      </c>
      <c r="B8" s="8">
        <v>4</v>
      </c>
      <c r="C8" s="8">
        <v>7.5</v>
      </c>
      <c r="D8" s="8">
        <v>8</v>
      </c>
      <c r="E8" s="8">
        <v>9</v>
      </c>
      <c r="F8" s="8">
        <v>8</v>
      </c>
      <c r="G8" s="8">
        <v>9</v>
      </c>
      <c r="H8" s="8">
        <v>10</v>
      </c>
      <c r="I8" s="8">
        <v>9.5</v>
      </c>
      <c r="J8" s="8">
        <v>9</v>
      </c>
      <c r="K8" s="8">
        <v>9.5</v>
      </c>
      <c r="L8" s="8">
        <v>10</v>
      </c>
      <c r="M8" s="16">
        <f t="shared" si="0"/>
        <v>93.5</v>
      </c>
      <c r="N8" s="14">
        <f t="shared" si="1"/>
        <v>85</v>
      </c>
    </row>
    <row r="9" spans="1:14" ht="12.75">
      <c r="A9" s="16">
        <v>5</v>
      </c>
      <c r="B9" s="8">
        <v>5.5</v>
      </c>
      <c r="C9" s="8">
        <v>3</v>
      </c>
      <c r="D9" s="8">
        <v>7.5</v>
      </c>
      <c r="E9" s="8">
        <v>7</v>
      </c>
      <c r="F9" s="8">
        <v>9</v>
      </c>
      <c r="G9" s="8">
        <v>7.5</v>
      </c>
      <c r="H9" s="8">
        <v>9.5</v>
      </c>
      <c r="I9" s="8">
        <v>10</v>
      </c>
      <c r="J9" s="8">
        <v>9</v>
      </c>
      <c r="K9" s="8">
        <v>10</v>
      </c>
      <c r="L9" s="8">
        <v>10</v>
      </c>
      <c r="M9" s="16">
        <f t="shared" si="0"/>
        <v>88</v>
      </c>
      <c r="N9" s="14">
        <f t="shared" si="1"/>
        <v>80</v>
      </c>
    </row>
    <row r="10" spans="1:14" ht="12.75">
      <c r="A10" s="16">
        <v>6</v>
      </c>
      <c r="B10" s="8">
        <v>7</v>
      </c>
      <c r="C10" s="8">
        <v>7</v>
      </c>
      <c r="D10" s="8">
        <v>9.5</v>
      </c>
      <c r="E10" s="8">
        <v>8.5</v>
      </c>
      <c r="F10" s="8">
        <v>9.5</v>
      </c>
      <c r="G10" s="8">
        <v>8</v>
      </c>
      <c r="H10" s="8">
        <v>9.5</v>
      </c>
      <c r="I10" s="8">
        <v>10</v>
      </c>
      <c r="J10" s="8">
        <v>9.5</v>
      </c>
      <c r="K10" s="8">
        <v>10</v>
      </c>
      <c r="L10" s="8">
        <v>10</v>
      </c>
      <c r="M10" s="16">
        <f t="shared" si="0"/>
        <v>98.5</v>
      </c>
      <c r="N10" s="14">
        <f t="shared" si="1"/>
        <v>89.54545454545455</v>
      </c>
    </row>
    <row r="11" spans="1:14" ht="12.75">
      <c r="A11" s="16">
        <v>7</v>
      </c>
      <c r="B11" s="8">
        <v>3.5</v>
      </c>
      <c r="C11" s="8">
        <v>4</v>
      </c>
      <c r="D11" s="8">
        <v>5.5</v>
      </c>
      <c r="E11" s="8">
        <v>8.5</v>
      </c>
      <c r="F11" s="8">
        <v>6</v>
      </c>
      <c r="G11" s="8">
        <v>7</v>
      </c>
      <c r="H11" s="8">
        <v>8.5</v>
      </c>
      <c r="I11" s="8">
        <v>10</v>
      </c>
      <c r="J11" s="8">
        <v>9</v>
      </c>
      <c r="K11" s="8">
        <v>10</v>
      </c>
      <c r="L11" s="8">
        <v>10</v>
      </c>
      <c r="M11" s="16">
        <f t="shared" si="0"/>
        <v>82</v>
      </c>
      <c r="N11" s="14">
        <f t="shared" si="1"/>
        <v>74.54545454545455</v>
      </c>
    </row>
    <row r="12" spans="1:14" ht="12.75">
      <c r="A12" s="16">
        <v>8</v>
      </c>
      <c r="B12" s="8">
        <v>2.5</v>
      </c>
      <c r="C12" s="8">
        <v>7</v>
      </c>
      <c r="D12" s="8">
        <v>5</v>
      </c>
      <c r="E12" s="8">
        <v>9</v>
      </c>
      <c r="F12" s="8">
        <v>6</v>
      </c>
      <c r="G12" s="19"/>
      <c r="H12" s="8">
        <v>8.5</v>
      </c>
      <c r="I12" s="8">
        <v>8</v>
      </c>
      <c r="J12" s="8">
        <v>8</v>
      </c>
      <c r="K12" s="8">
        <v>10</v>
      </c>
      <c r="L12" s="8">
        <v>10</v>
      </c>
      <c r="M12" s="16">
        <f t="shared" si="0"/>
        <v>74</v>
      </c>
      <c r="N12" s="14">
        <f t="shared" si="1"/>
        <v>67.27272727272727</v>
      </c>
    </row>
    <row r="13" spans="1:14" ht="12.75">
      <c r="A13" s="16">
        <v>9</v>
      </c>
      <c r="B13" s="8">
        <v>2</v>
      </c>
      <c r="C13" s="8">
        <v>4.5</v>
      </c>
      <c r="D13" s="8">
        <v>5.5</v>
      </c>
      <c r="E13" s="8">
        <v>6.5</v>
      </c>
      <c r="F13" s="8">
        <v>7</v>
      </c>
      <c r="G13" s="8">
        <v>7.5</v>
      </c>
      <c r="H13" s="8">
        <v>7</v>
      </c>
      <c r="I13" s="19"/>
      <c r="J13" s="19"/>
      <c r="K13" s="8">
        <v>9.5</v>
      </c>
      <c r="L13" s="8">
        <v>10</v>
      </c>
      <c r="M13" s="16">
        <f t="shared" si="0"/>
        <v>59.5</v>
      </c>
      <c r="N13" s="14">
        <f t="shared" si="1"/>
        <v>54.09090909090909</v>
      </c>
    </row>
    <row r="14" spans="1:14" ht="12.75">
      <c r="A14" s="16">
        <v>10</v>
      </c>
      <c r="B14" s="8">
        <v>5</v>
      </c>
      <c r="C14" s="8">
        <v>6</v>
      </c>
      <c r="D14" s="8">
        <v>7</v>
      </c>
      <c r="E14" s="18"/>
      <c r="F14" s="8">
        <v>5</v>
      </c>
      <c r="G14" s="8">
        <v>9</v>
      </c>
      <c r="H14" s="8">
        <v>8.5</v>
      </c>
      <c r="I14" s="8">
        <v>9</v>
      </c>
      <c r="J14" s="19"/>
      <c r="K14" s="8">
        <v>9.5</v>
      </c>
      <c r="L14" s="8">
        <v>10</v>
      </c>
      <c r="M14" s="16">
        <f t="shared" si="0"/>
        <v>69</v>
      </c>
      <c r="N14" s="14">
        <f t="shared" si="1"/>
        <v>62.72727272727273</v>
      </c>
    </row>
    <row r="15" spans="1:14" ht="12.75">
      <c r="A15" s="16">
        <v>11</v>
      </c>
      <c r="B15" s="8">
        <v>2</v>
      </c>
      <c r="C15" s="8">
        <v>6</v>
      </c>
      <c r="D15" s="8">
        <v>8.5</v>
      </c>
      <c r="E15" s="8">
        <v>9.5</v>
      </c>
      <c r="F15" s="8">
        <v>8.5</v>
      </c>
      <c r="G15" s="8">
        <v>8</v>
      </c>
      <c r="H15" s="8">
        <v>9</v>
      </c>
      <c r="I15" s="8">
        <v>9</v>
      </c>
      <c r="J15" s="8">
        <v>8</v>
      </c>
      <c r="K15" s="8">
        <v>10</v>
      </c>
      <c r="L15" s="8">
        <v>10</v>
      </c>
      <c r="M15" s="16">
        <f t="shared" si="0"/>
        <v>88.5</v>
      </c>
      <c r="N15" s="14">
        <f t="shared" si="1"/>
        <v>80.45454545454545</v>
      </c>
    </row>
    <row r="16" spans="1:14" ht="12.75">
      <c r="A16" s="16">
        <v>12</v>
      </c>
      <c r="B16" s="8">
        <v>2.5</v>
      </c>
      <c r="C16" s="8">
        <v>6.5</v>
      </c>
      <c r="D16" s="8">
        <v>4.5</v>
      </c>
      <c r="E16" s="8">
        <v>7.5</v>
      </c>
      <c r="F16" s="8">
        <v>7</v>
      </c>
      <c r="G16" s="8">
        <v>7</v>
      </c>
      <c r="H16" s="8">
        <v>8.5</v>
      </c>
      <c r="I16" s="8">
        <v>8.5</v>
      </c>
      <c r="J16" s="8">
        <v>7.5</v>
      </c>
      <c r="K16" s="8">
        <v>10</v>
      </c>
      <c r="L16" s="10">
        <v>10</v>
      </c>
      <c r="M16" s="16">
        <f t="shared" si="0"/>
        <v>79.5</v>
      </c>
      <c r="N16" s="14">
        <f t="shared" si="1"/>
        <v>72.27272727272727</v>
      </c>
    </row>
    <row r="17" spans="1:14" ht="12.75">
      <c r="A17" s="16">
        <v>13</v>
      </c>
      <c r="B17" s="8">
        <v>2</v>
      </c>
      <c r="C17" s="8">
        <v>5.5</v>
      </c>
      <c r="D17" s="8">
        <v>9.5</v>
      </c>
      <c r="E17" s="8">
        <v>8</v>
      </c>
      <c r="F17" s="8">
        <v>6</v>
      </c>
      <c r="G17" s="8">
        <v>8</v>
      </c>
      <c r="H17" s="8">
        <v>8</v>
      </c>
      <c r="I17" s="8">
        <v>10</v>
      </c>
      <c r="J17" s="8">
        <v>8</v>
      </c>
      <c r="K17" s="8">
        <v>10</v>
      </c>
      <c r="L17" s="8">
        <v>10</v>
      </c>
      <c r="M17" s="16">
        <f t="shared" si="0"/>
        <v>85</v>
      </c>
      <c r="N17" s="14">
        <f t="shared" si="1"/>
        <v>77.27272727272727</v>
      </c>
    </row>
    <row r="18" spans="1:14" ht="12.75">
      <c r="A18" s="16">
        <v>14</v>
      </c>
      <c r="B18" s="8">
        <v>4.5</v>
      </c>
      <c r="C18" s="8">
        <v>6</v>
      </c>
      <c r="D18" s="8">
        <v>9.5</v>
      </c>
      <c r="E18" s="8">
        <v>6</v>
      </c>
      <c r="F18" s="8">
        <v>6.5</v>
      </c>
      <c r="G18" s="8">
        <v>7.5</v>
      </c>
      <c r="H18" s="8">
        <v>8.5</v>
      </c>
      <c r="I18" s="8">
        <v>9.5</v>
      </c>
      <c r="J18" s="8">
        <v>8.5</v>
      </c>
      <c r="K18" s="8">
        <v>10</v>
      </c>
      <c r="L18" s="8">
        <v>10</v>
      </c>
      <c r="M18" s="16">
        <f t="shared" si="0"/>
        <v>86.5</v>
      </c>
      <c r="N18" s="14">
        <f t="shared" si="1"/>
        <v>78.63636363636364</v>
      </c>
    </row>
    <row r="19" spans="1:14" ht="12.75">
      <c r="A19" s="16">
        <v>15</v>
      </c>
      <c r="B19" s="8">
        <v>4.5</v>
      </c>
      <c r="C19" s="8">
        <v>7</v>
      </c>
      <c r="D19" s="8">
        <v>9.5</v>
      </c>
      <c r="E19" s="8">
        <v>8</v>
      </c>
      <c r="F19" s="8">
        <v>7</v>
      </c>
      <c r="G19" s="8">
        <v>8</v>
      </c>
      <c r="H19" s="8">
        <v>8</v>
      </c>
      <c r="I19" s="8">
        <v>10</v>
      </c>
      <c r="J19" s="8">
        <v>8</v>
      </c>
      <c r="K19" s="8">
        <v>10</v>
      </c>
      <c r="L19" s="8">
        <v>10</v>
      </c>
      <c r="M19" s="16">
        <f t="shared" si="0"/>
        <v>90</v>
      </c>
      <c r="N19" s="14">
        <f t="shared" si="1"/>
        <v>81.81818181818181</v>
      </c>
    </row>
    <row r="20" spans="1:14" ht="12.75">
      <c r="A20" s="16">
        <v>16</v>
      </c>
      <c r="B20" s="8">
        <v>3</v>
      </c>
      <c r="C20" s="8">
        <v>7</v>
      </c>
      <c r="D20" s="8">
        <v>8.5</v>
      </c>
      <c r="E20" s="8">
        <v>4</v>
      </c>
      <c r="F20" s="8">
        <v>8</v>
      </c>
      <c r="G20" s="8">
        <v>9</v>
      </c>
      <c r="H20" s="8">
        <v>7.5</v>
      </c>
      <c r="I20" s="8">
        <v>9.5</v>
      </c>
      <c r="J20" s="8">
        <v>9.5</v>
      </c>
      <c r="K20" s="8">
        <v>10</v>
      </c>
      <c r="L20" s="8">
        <v>10</v>
      </c>
      <c r="M20" s="16">
        <f t="shared" si="0"/>
        <v>86</v>
      </c>
      <c r="N20" s="14">
        <f t="shared" si="1"/>
        <v>78.18181818181819</v>
      </c>
    </row>
    <row r="21" spans="1:14" ht="12.75">
      <c r="A21" s="16">
        <v>17</v>
      </c>
      <c r="B21" s="8">
        <v>3.5</v>
      </c>
      <c r="C21" s="8">
        <v>6.5</v>
      </c>
      <c r="D21" s="8">
        <v>9.5</v>
      </c>
      <c r="E21" s="8">
        <v>7.5</v>
      </c>
      <c r="F21" s="8">
        <v>5</v>
      </c>
      <c r="G21" s="8">
        <v>8.5</v>
      </c>
      <c r="H21" s="8">
        <v>8.5</v>
      </c>
      <c r="I21" s="8">
        <v>9.5</v>
      </c>
      <c r="J21" s="8">
        <v>8</v>
      </c>
      <c r="K21" s="8">
        <v>10</v>
      </c>
      <c r="L21" s="8">
        <v>10</v>
      </c>
      <c r="M21" s="16">
        <f>SUM(B21:L21)</f>
        <v>86.5</v>
      </c>
      <c r="N21" s="14">
        <f t="shared" si="1"/>
        <v>78.63636363636364</v>
      </c>
    </row>
    <row r="22" spans="1:14" ht="12.75">
      <c r="A22" s="13" t="s">
        <v>12</v>
      </c>
      <c r="B22" s="14">
        <f>AVERAGE(B5:B21)</f>
        <v>4.294117647058823</v>
      </c>
      <c r="C22" s="14">
        <f aca="true" t="shared" si="2" ref="C22:K22">AVERAGE(C5:C21)</f>
        <v>6.235294117647059</v>
      </c>
      <c r="D22" s="14">
        <f t="shared" si="2"/>
        <v>7.823529411764706</v>
      </c>
      <c r="E22" s="14">
        <f t="shared" si="2"/>
        <v>7.6875</v>
      </c>
      <c r="F22" s="14">
        <f t="shared" si="2"/>
        <v>7.088235294117647</v>
      </c>
      <c r="G22" s="14">
        <f t="shared" si="2"/>
        <v>7.875</v>
      </c>
      <c r="H22" s="14">
        <f t="shared" si="2"/>
        <v>8.617647058823529</v>
      </c>
      <c r="I22" s="14">
        <f t="shared" si="2"/>
        <v>9.466666666666667</v>
      </c>
      <c r="J22" s="14">
        <f t="shared" si="2"/>
        <v>8.633333333333333</v>
      </c>
      <c r="K22" s="14">
        <f t="shared" si="2"/>
        <v>9.90625</v>
      </c>
      <c r="L22" s="14">
        <f>AVERAGE(L5:L21)</f>
        <v>10</v>
      </c>
      <c r="M22" s="14">
        <f>AVERAGE(M5:M21)</f>
        <v>84</v>
      </c>
      <c r="N22" s="14">
        <f>AVERAGE(N5:N21)</f>
        <v>76.36363636363637</v>
      </c>
    </row>
    <row r="23" spans="1:14" ht="12.75">
      <c r="A23" s="13" t="s">
        <v>11</v>
      </c>
      <c r="B23" s="14">
        <f>STDEV(B4:B21)</f>
        <v>2.0237559722689187</v>
      </c>
      <c r="C23" s="14">
        <f aca="true" t="shared" si="3" ref="C23:K23">STDEV(C4:C21)</f>
        <v>1.501224989995914</v>
      </c>
      <c r="D23" s="14">
        <f t="shared" si="3"/>
        <v>1.7760663739584408</v>
      </c>
      <c r="E23" s="14">
        <f t="shared" si="3"/>
        <v>1.42448821218944</v>
      </c>
      <c r="F23" s="14">
        <f t="shared" si="3"/>
        <v>1.3945798439589148</v>
      </c>
      <c r="G23" s="14">
        <f t="shared" si="3"/>
        <v>1.1030261405182864</v>
      </c>
      <c r="H23" s="14">
        <f t="shared" si="3"/>
        <v>0.8202402804343725</v>
      </c>
      <c r="I23" s="14">
        <f t="shared" si="3"/>
        <v>0.6113996432854086</v>
      </c>
      <c r="J23" s="14">
        <f t="shared" si="3"/>
        <v>0.6935073041809884</v>
      </c>
      <c r="K23" s="14">
        <f t="shared" si="3"/>
        <v>0.20155644370746376</v>
      </c>
      <c r="L23" s="14">
        <f>STDEV(L4:L21)</f>
        <v>0</v>
      </c>
      <c r="M23" s="14">
        <f>STDEV(M4:M21)</f>
        <v>11.60549438843516</v>
      </c>
      <c r="N23" s="14">
        <f>STDEV(N4:N21)</f>
        <v>10.550449444031827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L22" sqref="L22"/>
    </sheetView>
  </sheetViews>
  <sheetFormatPr defaultColWidth="9.140625" defaultRowHeight="12.75"/>
  <cols>
    <col min="1" max="1" width="9.140625" style="1" customWidth="1"/>
    <col min="2" max="10" width="6.421875" style="1" customWidth="1"/>
    <col min="11" max="11" width="11.28125" style="0" customWidth="1"/>
    <col min="12" max="12" width="10.57421875" style="3" customWidth="1"/>
  </cols>
  <sheetData>
    <row r="1" ht="12.75">
      <c r="C1" s="1" t="s">
        <v>29</v>
      </c>
    </row>
    <row r="2" ht="12.75">
      <c r="C2" s="1" t="s">
        <v>30</v>
      </c>
    </row>
    <row r="3" ht="12.75">
      <c r="C3" s="1" t="s">
        <v>31</v>
      </c>
    </row>
    <row r="4" spans="1:13" ht="12.75">
      <c r="A4" s="16"/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K4" s="16" t="s">
        <v>24</v>
      </c>
      <c r="L4" s="14" t="s">
        <v>26</v>
      </c>
      <c r="M4" s="17"/>
    </row>
    <row r="5" spans="1:19" ht="12.75">
      <c r="A5" s="16">
        <v>1</v>
      </c>
      <c r="B5" s="8">
        <v>5</v>
      </c>
      <c r="C5" s="8">
        <v>6</v>
      </c>
      <c r="D5" s="8">
        <v>6</v>
      </c>
      <c r="E5" s="8">
        <v>1</v>
      </c>
      <c r="F5" s="8">
        <v>0</v>
      </c>
      <c r="G5" s="19"/>
      <c r="H5" s="8">
        <v>0</v>
      </c>
      <c r="I5" s="19"/>
      <c r="J5" s="8">
        <v>4</v>
      </c>
      <c r="K5" s="16">
        <f>SUM(B5:J5)</f>
        <v>22</v>
      </c>
      <c r="L5" s="14">
        <f>K5*70/90</f>
        <v>17.11111111111111</v>
      </c>
      <c r="S5" s="17"/>
    </row>
    <row r="6" spans="1:12" ht="12.75">
      <c r="A6" s="16">
        <v>2</v>
      </c>
      <c r="B6" s="19"/>
      <c r="C6" s="8">
        <v>10</v>
      </c>
      <c r="D6" s="8">
        <v>9</v>
      </c>
      <c r="E6" s="8">
        <v>10</v>
      </c>
      <c r="F6" s="8">
        <v>1</v>
      </c>
      <c r="G6" s="8">
        <v>10</v>
      </c>
      <c r="H6" s="8">
        <v>4</v>
      </c>
      <c r="I6" s="8">
        <v>10</v>
      </c>
      <c r="J6" s="8">
        <v>4</v>
      </c>
      <c r="K6" s="16">
        <f>SUM(B6:J6)</f>
        <v>58</v>
      </c>
      <c r="L6" s="14">
        <f aca="true" t="shared" si="0" ref="L6:L21">K6*70/90</f>
        <v>45.111111111111114</v>
      </c>
    </row>
    <row r="7" spans="1:12" ht="12.75">
      <c r="A7" s="16">
        <v>3</v>
      </c>
      <c r="B7" s="8">
        <v>9</v>
      </c>
      <c r="C7" s="8">
        <v>3</v>
      </c>
      <c r="D7" s="8">
        <v>1</v>
      </c>
      <c r="E7" s="8">
        <v>0</v>
      </c>
      <c r="F7" s="8">
        <v>0</v>
      </c>
      <c r="G7" s="8">
        <v>5</v>
      </c>
      <c r="H7" s="8">
        <v>0</v>
      </c>
      <c r="I7" s="8">
        <v>5</v>
      </c>
      <c r="J7" s="8">
        <v>7</v>
      </c>
      <c r="K7" s="16">
        <f aca="true" t="shared" si="1" ref="K7:K21">SUM(B7:J7)</f>
        <v>30</v>
      </c>
      <c r="L7" s="14">
        <f t="shared" si="0"/>
        <v>23.333333333333332</v>
      </c>
    </row>
    <row r="8" spans="1:12" ht="12.75">
      <c r="A8" s="16">
        <v>4</v>
      </c>
      <c r="B8" s="8">
        <v>9</v>
      </c>
      <c r="C8" s="8">
        <v>10</v>
      </c>
      <c r="D8" s="8">
        <v>4</v>
      </c>
      <c r="E8" s="8">
        <v>4</v>
      </c>
      <c r="F8" s="8">
        <v>3</v>
      </c>
      <c r="G8" s="8">
        <v>5</v>
      </c>
      <c r="H8" s="8">
        <v>2</v>
      </c>
      <c r="I8" s="8">
        <v>9</v>
      </c>
      <c r="J8" s="8">
        <v>4</v>
      </c>
      <c r="K8" s="16">
        <f t="shared" si="1"/>
        <v>50</v>
      </c>
      <c r="L8" s="14">
        <f t="shared" si="0"/>
        <v>38.888888888888886</v>
      </c>
    </row>
    <row r="9" spans="1:12" ht="12.75">
      <c r="A9" s="16">
        <v>5</v>
      </c>
      <c r="B9" s="8">
        <v>4</v>
      </c>
      <c r="C9" s="8">
        <v>0</v>
      </c>
      <c r="D9" s="8">
        <v>2</v>
      </c>
      <c r="E9" s="8">
        <v>6</v>
      </c>
      <c r="F9" s="8">
        <v>2</v>
      </c>
      <c r="G9" s="8">
        <v>5</v>
      </c>
      <c r="H9" s="8">
        <v>0</v>
      </c>
      <c r="I9" s="8">
        <v>10</v>
      </c>
      <c r="J9" s="8">
        <v>7</v>
      </c>
      <c r="K9" s="16">
        <f t="shared" si="1"/>
        <v>36</v>
      </c>
      <c r="L9" s="14">
        <f t="shared" si="0"/>
        <v>28</v>
      </c>
    </row>
    <row r="10" spans="1:12" ht="12.75">
      <c r="A10" s="16">
        <v>6</v>
      </c>
      <c r="B10" s="8">
        <v>9</v>
      </c>
      <c r="C10" s="8">
        <v>7</v>
      </c>
      <c r="D10" s="8">
        <v>3</v>
      </c>
      <c r="E10" s="8">
        <v>5</v>
      </c>
      <c r="F10" s="8">
        <v>4</v>
      </c>
      <c r="G10" s="8">
        <v>10</v>
      </c>
      <c r="H10" s="8">
        <v>2</v>
      </c>
      <c r="I10" s="8">
        <v>10</v>
      </c>
      <c r="J10" s="8">
        <v>10</v>
      </c>
      <c r="K10" s="16">
        <f t="shared" si="1"/>
        <v>60</v>
      </c>
      <c r="L10" s="14">
        <f t="shared" si="0"/>
        <v>46.666666666666664</v>
      </c>
    </row>
    <row r="11" spans="1:12" ht="12.75">
      <c r="A11" s="16">
        <v>7</v>
      </c>
      <c r="B11" s="8">
        <v>5</v>
      </c>
      <c r="C11" s="8">
        <v>6</v>
      </c>
      <c r="D11" s="8">
        <v>0</v>
      </c>
      <c r="E11" s="8">
        <v>5</v>
      </c>
      <c r="F11" s="8">
        <v>0</v>
      </c>
      <c r="G11" s="8">
        <v>6</v>
      </c>
      <c r="H11" s="8">
        <v>2</v>
      </c>
      <c r="I11" s="8">
        <v>5</v>
      </c>
      <c r="J11" s="8">
        <v>7</v>
      </c>
      <c r="K11" s="16">
        <f t="shared" si="1"/>
        <v>36</v>
      </c>
      <c r="L11" s="14">
        <f t="shared" si="0"/>
        <v>28</v>
      </c>
    </row>
    <row r="12" spans="1:12" ht="12.75">
      <c r="A12" s="16">
        <v>8</v>
      </c>
      <c r="B12" s="8">
        <v>9</v>
      </c>
      <c r="C12" s="8">
        <v>3</v>
      </c>
      <c r="D12" s="8">
        <v>2</v>
      </c>
      <c r="E12" s="19"/>
      <c r="F12" s="8">
        <v>1</v>
      </c>
      <c r="G12" s="8">
        <v>4</v>
      </c>
      <c r="H12" s="8">
        <v>0</v>
      </c>
      <c r="I12" s="8">
        <v>5</v>
      </c>
      <c r="J12" s="8">
        <v>7</v>
      </c>
      <c r="K12" s="16">
        <f t="shared" si="1"/>
        <v>31</v>
      </c>
      <c r="L12" s="14">
        <f t="shared" si="0"/>
        <v>24.11111111111111</v>
      </c>
    </row>
    <row r="13" spans="1:12" ht="12.75">
      <c r="A13" s="16">
        <v>9</v>
      </c>
      <c r="B13" s="8">
        <v>9</v>
      </c>
      <c r="C13" s="8">
        <v>6</v>
      </c>
      <c r="D13" s="8">
        <v>8</v>
      </c>
      <c r="E13" s="8">
        <v>8</v>
      </c>
      <c r="F13" s="8">
        <v>5</v>
      </c>
      <c r="G13" s="19"/>
      <c r="H13" s="19"/>
      <c r="I13" s="19"/>
      <c r="J13" s="8">
        <v>9</v>
      </c>
      <c r="K13" s="16">
        <f t="shared" si="1"/>
        <v>45</v>
      </c>
      <c r="L13" s="14">
        <f t="shared" si="0"/>
        <v>35</v>
      </c>
    </row>
    <row r="14" spans="1:12" ht="12.75">
      <c r="A14" s="16">
        <v>10</v>
      </c>
      <c r="B14" s="8">
        <v>5</v>
      </c>
      <c r="C14" s="19"/>
      <c r="D14" s="8">
        <v>2</v>
      </c>
      <c r="E14" s="8">
        <v>4</v>
      </c>
      <c r="F14" s="8">
        <v>0</v>
      </c>
      <c r="G14" s="8">
        <v>5</v>
      </c>
      <c r="H14" s="19"/>
      <c r="I14" s="8">
        <v>0</v>
      </c>
      <c r="J14" s="8">
        <v>9</v>
      </c>
      <c r="K14" s="16">
        <f t="shared" si="1"/>
        <v>25</v>
      </c>
      <c r="L14" s="14">
        <f t="shared" si="0"/>
        <v>19.444444444444443</v>
      </c>
    </row>
    <row r="15" spans="1:12" ht="12.75">
      <c r="A15" s="16">
        <v>11</v>
      </c>
      <c r="B15" s="8">
        <v>9</v>
      </c>
      <c r="C15" s="8">
        <v>6</v>
      </c>
      <c r="D15" s="8">
        <v>4</v>
      </c>
      <c r="E15" s="8">
        <v>4</v>
      </c>
      <c r="F15" s="8">
        <v>1</v>
      </c>
      <c r="G15" s="8">
        <v>5</v>
      </c>
      <c r="H15" s="8">
        <v>0</v>
      </c>
      <c r="I15" s="8">
        <v>3</v>
      </c>
      <c r="J15" s="8">
        <v>8</v>
      </c>
      <c r="K15" s="16">
        <f t="shared" si="1"/>
        <v>40</v>
      </c>
      <c r="L15" s="14">
        <f t="shared" si="0"/>
        <v>31.11111111111111</v>
      </c>
    </row>
    <row r="16" spans="1:12" ht="12.75">
      <c r="A16" s="16">
        <v>12</v>
      </c>
      <c r="B16" s="8">
        <v>6</v>
      </c>
      <c r="C16" s="8">
        <v>6</v>
      </c>
      <c r="D16" s="8">
        <v>4</v>
      </c>
      <c r="E16" s="8">
        <v>4</v>
      </c>
      <c r="F16" s="8">
        <v>0</v>
      </c>
      <c r="G16" s="8">
        <v>5</v>
      </c>
      <c r="H16" s="8">
        <v>0</v>
      </c>
      <c r="I16" s="8">
        <v>1</v>
      </c>
      <c r="J16" s="8">
        <v>10</v>
      </c>
      <c r="K16" s="16">
        <f t="shared" si="1"/>
        <v>36</v>
      </c>
      <c r="L16" s="14">
        <f t="shared" si="0"/>
        <v>28</v>
      </c>
    </row>
    <row r="17" spans="1:12" ht="12.75">
      <c r="A17" s="16">
        <v>13</v>
      </c>
      <c r="B17" s="8">
        <v>4</v>
      </c>
      <c r="C17" s="8">
        <v>6</v>
      </c>
      <c r="D17" s="8">
        <v>2</v>
      </c>
      <c r="E17" s="8">
        <v>3</v>
      </c>
      <c r="F17" s="8">
        <v>0</v>
      </c>
      <c r="G17" s="8">
        <v>5</v>
      </c>
      <c r="H17" s="8">
        <v>2</v>
      </c>
      <c r="I17" s="8">
        <v>7</v>
      </c>
      <c r="J17" s="8">
        <v>10</v>
      </c>
      <c r="K17" s="16">
        <f t="shared" si="1"/>
        <v>39</v>
      </c>
      <c r="L17" s="14">
        <f t="shared" si="0"/>
        <v>30.333333333333332</v>
      </c>
    </row>
    <row r="18" spans="1:12" ht="12.75">
      <c r="A18" s="16">
        <v>14</v>
      </c>
      <c r="B18" s="8">
        <v>4</v>
      </c>
      <c r="C18" s="8">
        <v>3</v>
      </c>
      <c r="D18" s="8">
        <v>2</v>
      </c>
      <c r="E18" s="8">
        <v>3</v>
      </c>
      <c r="F18" s="8">
        <v>0</v>
      </c>
      <c r="G18" s="8">
        <v>5</v>
      </c>
      <c r="H18" s="8">
        <v>3</v>
      </c>
      <c r="I18" s="8">
        <v>1</v>
      </c>
      <c r="J18" s="8">
        <v>7</v>
      </c>
      <c r="K18" s="16">
        <f t="shared" si="1"/>
        <v>28</v>
      </c>
      <c r="L18" s="14">
        <f t="shared" si="0"/>
        <v>21.77777777777778</v>
      </c>
    </row>
    <row r="19" spans="1:12" ht="12.75">
      <c r="A19" s="16">
        <v>15</v>
      </c>
      <c r="B19" s="8">
        <v>4</v>
      </c>
      <c r="C19" s="8">
        <v>0</v>
      </c>
      <c r="D19" s="8">
        <v>2</v>
      </c>
      <c r="E19" s="8">
        <v>1</v>
      </c>
      <c r="F19" s="19"/>
      <c r="G19" s="8">
        <v>4</v>
      </c>
      <c r="H19" s="8">
        <v>0</v>
      </c>
      <c r="I19" s="8">
        <v>4</v>
      </c>
      <c r="J19" s="8">
        <v>9</v>
      </c>
      <c r="K19" s="16">
        <f t="shared" si="1"/>
        <v>24</v>
      </c>
      <c r="L19" s="14">
        <f t="shared" si="0"/>
        <v>18.666666666666668</v>
      </c>
    </row>
    <row r="20" spans="1:12" ht="12.75">
      <c r="A20" s="16">
        <v>16</v>
      </c>
      <c r="B20" s="8">
        <v>9</v>
      </c>
      <c r="C20" s="8">
        <v>10</v>
      </c>
      <c r="D20" s="8">
        <v>7</v>
      </c>
      <c r="E20" s="8">
        <v>4</v>
      </c>
      <c r="F20" s="8">
        <v>0</v>
      </c>
      <c r="G20" s="8">
        <v>3.5</v>
      </c>
      <c r="H20" s="8">
        <v>0</v>
      </c>
      <c r="I20" s="8">
        <v>4</v>
      </c>
      <c r="J20" s="8">
        <v>10</v>
      </c>
      <c r="K20" s="16">
        <f t="shared" si="1"/>
        <v>47.5</v>
      </c>
      <c r="L20" s="14">
        <f t="shared" si="0"/>
        <v>36.94444444444444</v>
      </c>
    </row>
    <row r="21" spans="1:12" ht="12.75">
      <c r="A21" s="16">
        <v>17</v>
      </c>
      <c r="B21" s="8">
        <v>9</v>
      </c>
      <c r="C21" s="8">
        <v>10</v>
      </c>
      <c r="D21" s="8">
        <v>2</v>
      </c>
      <c r="E21" s="8">
        <v>1</v>
      </c>
      <c r="F21" s="8">
        <v>0</v>
      </c>
      <c r="G21" s="8">
        <v>5</v>
      </c>
      <c r="H21" s="8">
        <v>3</v>
      </c>
      <c r="I21" s="8">
        <v>1</v>
      </c>
      <c r="J21" s="8">
        <v>8</v>
      </c>
      <c r="K21" s="16">
        <f t="shared" si="1"/>
        <v>39</v>
      </c>
      <c r="L21" s="14">
        <f t="shared" si="0"/>
        <v>30.333333333333332</v>
      </c>
    </row>
    <row r="22" spans="1:12" ht="12.75">
      <c r="A22" s="16" t="s">
        <v>22</v>
      </c>
      <c r="B22" s="14">
        <f>AVERAGE(B5:B21)</f>
        <v>6.8125</v>
      </c>
      <c r="C22" s="14">
        <f aca="true" t="shared" si="2" ref="C22:L22">AVERAGE(C5:C21)</f>
        <v>5.75</v>
      </c>
      <c r="D22" s="14">
        <f t="shared" si="2"/>
        <v>3.5294117647058822</v>
      </c>
      <c r="E22" s="14">
        <f t="shared" si="2"/>
        <v>3.9375</v>
      </c>
      <c r="F22" s="14">
        <f t="shared" si="2"/>
        <v>1.0625</v>
      </c>
      <c r="G22" s="14">
        <f t="shared" si="2"/>
        <v>5.5</v>
      </c>
      <c r="H22" s="14">
        <f t="shared" si="2"/>
        <v>1.2</v>
      </c>
      <c r="I22" s="14">
        <f t="shared" si="2"/>
        <v>5</v>
      </c>
      <c r="J22" s="14">
        <f t="shared" si="2"/>
        <v>7.647058823529412</v>
      </c>
      <c r="K22" s="14">
        <f t="shared" si="2"/>
        <v>38.029411764705884</v>
      </c>
      <c r="L22" s="14">
        <f t="shared" si="2"/>
        <v>29.57843137254902</v>
      </c>
    </row>
    <row r="23" spans="1:12" ht="12.75">
      <c r="A23" s="16" t="s">
        <v>23</v>
      </c>
      <c r="B23" s="14">
        <f>STDEV(B5:B21)</f>
        <v>2.315707235381882</v>
      </c>
      <c r="C23" s="14">
        <f aca="true" t="shared" si="3" ref="C23:J23">STDEV(C5:C21)</f>
        <v>3.296462750686964</v>
      </c>
      <c r="D23" s="14">
        <f t="shared" si="3"/>
        <v>2.5523921881938407</v>
      </c>
      <c r="E23" s="14">
        <f t="shared" si="3"/>
        <v>2.619637379485947</v>
      </c>
      <c r="F23" s="14">
        <f t="shared" si="3"/>
        <v>1.6111590031195968</v>
      </c>
      <c r="G23" s="14">
        <f t="shared" si="3"/>
        <v>1.917960226013936</v>
      </c>
      <c r="H23" s="14">
        <f t="shared" si="3"/>
        <v>1.424279266355945</v>
      </c>
      <c r="I23" s="14">
        <f t="shared" si="3"/>
        <v>3.525417908358019</v>
      </c>
      <c r="J23" s="14">
        <f t="shared" si="3"/>
        <v>2.0898916380577077</v>
      </c>
      <c r="K23" s="14">
        <f>STDEV(K5:K21)</f>
        <v>11.233975515477722</v>
      </c>
      <c r="L23" s="14">
        <f>STDEV(L5:L21)</f>
        <v>8.737536512038234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I5" sqref="I5:J21"/>
    </sheetView>
  </sheetViews>
  <sheetFormatPr defaultColWidth="9.140625" defaultRowHeight="12.75"/>
  <cols>
    <col min="1" max="2" width="8.14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5.421875" style="1" customWidth="1"/>
    <col min="9" max="10" width="12.8515625" style="1" customWidth="1"/>
    <col min="12" max="12" width="4.140625" style="0" customWidth="1"/>
  </cols>
  <sheetData>
    <row r="1" spans="2:4" ht="12.75">
      <c r="B1" s="1"/>
      <c r="C1" s="1"/>
      <c r="D1" s="1" t="s">
        <v>29</v>
      </c>
    </row>
    <row r="2" spans="2:4" ht="12.75">
      <c r="B2" s="1"/>
      <c r="C2" s="1"/>
      <c r="D2" s="1" t="s">
        <v>30</v>
      </c>
    </row>
    <row r="3" spans="2:4" ht="12.75">
      <c r="B3" s="1"/>
      <c r="C3" s="1"/>
      <c r="D3" s="1" t="s">
        <v>31</v>
      </c>
    </row>
    <row r="4" spans="1:11" ht="12.75">
      <c r="A4" s="16" t="s">
        <v>49</v>
      </c>
      <c r="B4" s="16" t="s">
        <v>51</v>
      </c>
      <c r="C4" s="16" t="s">
        <v>50</v>
      </c>
      <c r="D4" s="14" t="s">
        <v>27</v>
      </c>
      <c r="E4" s="14" t="s">
        <v>26</v>
      </c>
      <c r="F4" s="16" t="s">
        <v>28</v>
      </c>
      <c r="G4" s="15" t="s">
        <v>54</v>
      </c>
      <c r="H4" s="16" t="s">
        <v>53</v>
      </c>
      <c r="I4" s="16" t="s">
        <v>55</v>
      </c>
      <c r="J4" s="16" t="s">
        <v>56</v>
      </c>
      <c r="K4" s="14">
        <f>140-G22</f>
        <v>7.410873440285229</v>
      </c>
    </row>
    <row r="5" spans="1:14" ht="15.75">
      <c r="A5" s="16">
        <v>1</v>
      </c>
      <c r="B5" s="9">
        <v>277583</v>
      </c>
      <c r="C5" s="9"/>
      <c r="D5" s="11">
        <f>LR!N5</f>
        <v>60.45454545454545</v>
      </c>
      <c r="E5" s="11">
        <f>Quizzes!L5</f>
        <v>17.11111111111111</v>
      </c>
      <c r="F5" s="8">
        <v>20</v>
      </c>
      <c r="G5" s="12">
        <f>F5+E5+D5+C5</f>
        <v>97.56565656565657</v>
      </c>
      <c r="H5" s="12">
        <f>G5+7.41</f>
        <v>104.97565656565656</v>
      </c>
      <c r="I5" s="31">
        <f>G5/10</f>
        <v>9.756565656565657</v>
      </c>
      <c r="J5" s="31">
        <f>H5/10</f>
        <v>10.497565656565657</v>
      </c>
      <c r="L5" s="29">
        <v>1</v>
      </c>
      <c r="M5" s="9">
        <v>277583</v>
      </c>
      <c r="N5" s="30" t="b">
        <f>M5=B5</f>
        <v>1</v>
      </c>
    </row>
    <row r="6" spans="1:14" ht="15.75">
      <c r="A6" s="16">
        <v>2</v>
      </c>
      <c r="B6" s="9">
        <v>280908</v>
      </c>
      <c r="C6" s="9"/>
      <c r="D6" s="11">
        <f>LR!N6</f>
        <v>96.36363636363636</v>
      </c>
      <c r="E6" s="11">
        <f>Quizzes!L6</f>
        <v>45.111111111111114</v>
      </c>
      <c r="F6" s="8">
        <v>30</v>
      </c>
      <c r="G6" s="12">
        <f aca="true" t="shared" si="0" ref="G6:G21">F6+E6+D6+C6</f>
        <v>171.47474747474746</v>
      </c>
      <c r="H6" s="12">
        <f aca="true" t="shared" si="1" ref="H6:H21">G6+7.41</f>
        <v>178.88474747474746</v>
      </c>
      <c r="I6" s="31">
        <f aca="true" t="shared" si="2" ref="I6:I21">G6/10</f>
        <v>17.147474747474746</v>
      </c>
      <c r="J6" s="31">
        <f aca="true" t="shared" si="3" ref="J6:J21">H6/10</f>
        <v>17.888474747474746</v>
      </c>
      <c r="L6" s="29">
        <v>2</v>
      </c>
      <c r="M6" s="9">
        <v>280908</v>
      </c>
      <c r="N6" s="30" t="b">
        <f aca="true" t="shared" si="4" ref="N6:N21">M6=B6</f>
        <v>1</v>
      </c>
    </row>
    <row r="7" spans="1:14" ht="15.75">
      <c r="A7" s="16">
        <v>3</v>
      </c>
      <c r="B7" s="9">
        <v>281572</v>
      </c>
      <c r="C7" s="9"/>
      <c r="D7" s="11">
        <f>LR!N7</f>
        <v>80.9090909090909</v>
      </c>
      <c r="E7" s="11">
        <f>Quizzes!L7</f>
        <v>23.333333333333332</v>
      </c>
      <c r="F7" s="8">
        <v>26</v>
      </c>
      <c r="G7" s="12">
        <f t="shared" si="0"/>
        <v>130.24242424242425</v>
      </c>
      <c r="H7" s="12">
        <f t="shared" si="1"/>
        <v>137.65242424242425</v>
      </c>
      <c r="I7" s="31">
        <f t="shared" si="2"/>
        <v>13.024242424242425</v>
      </c>
      <c r="J7" s="31">
        <f t="shared" si="3"/>
        <v>13.765242424242425</v>
      </c>
      <c r="L7" s="29">
        <v>3</v>
      </c>
      <c r="M7" s="9">
        <v>281572</v>
      </c>
      <c r="N7" s="30" t="b">
        <f t="shared" si="4"/>
        <v>1</v>
      </c>
    </row>
    <row r="8" spans="1:14" ht="15.75">
      <c r="A8" s="16">
        <v>4</v>
      </c>
      <c r="B8" s="9">
        <v>281736</v>
      </c>
      <c r="C8" s="9">
        <v>1</v>
      </c>
      <c r="D8" s="11">
        <f>LR!N8</f>
        <v>85</v>
      </c>
      <c r="E8" s="11">
        <f>Quizzes!L8</f>
        <v>38.888888888888886</v>
      </c>
      <c r="F8" s="8">
        <v>29</v>
      </c>
      <c r="G8" s="12">
        <f t="shared" si="0"/>
        <v>153.88888888888889</v>
      </c>
      <c r="H8" s="12">
        <f t="shared" si="1"/>
        <v>161.29888888888888</v>
      </c>
      <c r="I8" s="31">
        <f t="shared" si="2"/>
        <v>15.38888888888889</v>
      </c>
      <c r="J8" s="31">
        <f t="shared" si="3"/>
        <v>16.12988888888889</v>
      </c>
      <c r="L8" s="29">
        <v>4</v>
      </c>
      <c r="M8" s="9">
        <v>281736</v>
      </c>
      <c r="N8" s="30" t="b">
        <f t="shared" si="4"/>
        <v>1</v>
      </c>
    </row>
    <row r="9" spans="1:14" ht="15.75">
      <c r="A9" s="16">
        <v>5</v>
      </c>
      <c r="B9" s="9">
        <v>282158</v>
      </c>
      <c r="C9" s="9">
        <v>1</v>
      </c>
      <c r="D9" s="11">
        <f>LR!N9</f>
        <v>80</v>
      </c>
      <c r="E9" s="11">
        <f>Quizzes!L9</f>
        <v>28</v>
      </c>
      <c r="F9" s="8">
        <v>26</v>
      </c>
      <c r="G9" s="12">
        <f t="shared" si="0"/>
        <v>135</v>
      </c>
      <c r="H9" s="12">
        <f t="shared" si="1"/>
        <v>142.41</v>
      </c>
      <c r="I9" s="31">
        <f t="shared" si="2"/>
        <v>13.5</v>
      </c>
      <c r="J9" s="31">
        <f t="shared" si="3"/>
        <v>14.241</v>
      </c>
      <c r="L9" s="29">
        <v>5</v>
      </c>
      <c r="M9" s="9">
        <v>282158</v>
      </c>
      <c r="N9" s="30" t="b">
        <f t="shared" si="4"/>
        <v>1</v>
      </c>
    </row>
    <row r="10" spans="1:14" ht="15.75">
      <c r="A10" s="16">
        <v>6</v>
      </c>
      <c r="B10" s="9">
        <v>283536</v>
      </c>
      <c r="C10" s="9">
        <v>1</v>
      </c>
      <c r="D10" s="11">
        <f>LR!N10</f>
        <v>89.54545454545455</v>
      </c>
      <c r="E10" s="11">
        <f>Quizzes!L10</f>
        <v>46.666666666666664</v>
      </c>
      <c r="F10" s="8">
        <v>30</v>
      </c>
      <c r="G10" s="12">
        <f t="shared" si="0"/>
        <v>167.2121212121212</v>
      </c>
      <c r="H10" s="12">
        <f t="shared" si="1"/>
        <v>174.6221212121212</v>
      </c>
      <c r="I10" s="31">
        <f t="shared" si="2"/>
        <v>16.72121212121212</v>
      </c>
      <c r="J10" s="31">
        <f t="shared" si="3"/>
        <v>17.46221212121212</v>
      </c>
      <c r="L10" s="29">
        <v>6</v>
      </c>
      <c r="M10" s="9">
        <v>283536</v>
      </c>
      <c r="N10" s="30" t="b">
        <f t="shared" si="4"/>
        <v>1</v>
      </c>
    </row>
    <row r="11" spans="1:14" ht="15.75">
      <c r="A11" s="16">
        <v>7</v>
      </c>
      <c r="B11" s="9">
        <v>283574</v>
      </c>
      <c r="C11" s="9">
        <v>1</v>
      </c>
      <c r="D11" s="11">
        <f>LR!N11</f>
        <v>74.54545454545455</v>
      </c>
      <c r="E11" s="11">
        <f>Quizzes!L11</f>
        <v>28</v>
      </c>
      <c r="F11" s="8">
        <v>22</v>
      </c>
      <c r="G11" s="12">
        <f t="shared" si="0"/>
        <v>125.54545454545455</v>
      </c>
      <c r="H11" s="12">
        <f t="shared" si="1"/>
        <v>132.95545454545456</v>
      </c>
      <c r="I11" s="31">
        <f t="shared" si="2"/>
        <v>12.554545454545455</v>
      </c>
      <c r="J11" s="31">
        <f t="shared" si="3"/>
        <v>13.295545454545456</v>
      </c>
      <c r="L11" s="29">
        <v>7</v>
      </c>
      <c r="M11" s="9">
        <v>283574</v>
      </c>
      <c r="N11" s="30" t="b">
        <f t="shared" si="4"/>
        <v>1</v>
      </c>
    </row>
    <row r="12" spans="1:14" ht="15.75">
      <c r="A12" s="16">
        <v>8</v>
      </c>
      <c r="B12" s="9">
        <v>283578</v>
      </c>
      <c r="C12" s="9">
        <v>1</v>
      </c>
      <c r="D12" s="11">
        <f>LR!N12</f>
        <v>67.27272727272727</v>
      </c>
      <c r="E12" s="11">
        <f>Quizzes!L12</f>
        <v>24.11111111111111</v>
      </c>
      <c r="F12" s="8">
        <v>23</v>
      </c>
      <c r="G12" s="12">
        <f t="shared" si="0"/>
        <v>115.38383838383838</v>
      </c>
      <c r="H12" s="12">
        <f t="shared" si="1"/>
        <v>122.79383838383838</v>
      </c>
      <c r="I12" s="31">
        <f t="shared" si="2"/>
        <v>11.538383838383838</v>
      </c>
      <c r="J12" s="31">
        <f t="shared" si="3"/>
        <v>12.279383838383838</v>
      </c>
      <c r="L12" s="29">
        <v>8</v>
      </c>
      <c r="M12" s="9">
        <v>283578</v>
      </c>
      <c r="N12" s="30" t="b">
        <f t="shared" si="4"/>
        <v>1</v>
      </c>
    </row>
    <row r="13" spans="1:14" ht="15.75">
      <c r="A13" s="16">
        <v>9</v>
      </c>
      <c r="B13" s="9">
        <v>283658</v>
      </c>
      <c r="C13" s="9"/>
      <c r="D13" s="11">
        <f>LR!N13</f>
        <v>54.09090909090909</v>
      </c>
      <c r="E13" s="11">
        <f>Quizzes!L13</f>
        <v>35</v>
      </c>
      <c r="F13" s="8">
        <v>25</v>
      </c>
      <c r="G13" s="12">
        <f t="shared" si="0"/>
        <v>114.0909090909091</v>
      </c>
      <c r="H13" s="12">
        <f t="shared" si="1"/>
        <v>121.50090909090909</v>
      </c>
      <c r="I13" s="31">
        <f t="shared" si="2"/>
        <v>11.40909090909091</v>
      </c>
      <c r="J13" s="31">
        <f t="shared" si="3"/>
        <v>12.15009090909091</v>
      </c>
      <c r="L13" s="29">
        <v>9</v>
      </c>
      <c r="M13" s="9">
        <v>283658</v>
      </c>
      <c r="N13" s="30" t="b">
        <f t="shared" si="4"/>
        <v>1</v>
      </c>
    </row>
    <row r="14" spans="1:14" ht="15.75">
      <c r="A14" s="16">
        <v>10</v>
      </c>
      <c r="B14" s="9">
        <v>283906</v>
      </c>
      <c r="C14" s="9"/>
      <c r="D14" s="11">
        <f>LR!N14</f>
        <v>62.72727272727273</v>
      </c>
      <c r="E14" s="11">
        <f>Quizzes!L14</f>
        <v>19.444444444444443</v>
      </c>
      <c r="F14" s="8">
        <v>24</v>
      </c>
      <c r="G14" s="12">
        <f t="shared" si="0"/>
        <v>106.17171717171718</v>
      </c>
      <c r="H14" s="12">
        <f t="shared" si="1"/>
        <v>113.58171717171717</v>
      </c>
      <c r="I14" s="31">
        <f t="shared" si="2"/>
        <v>10.617171717171718</v>
      </c>
      <c r="J14" s="31">
        <f t="shared" si="3"/>
        <v>11.358171717171718</v>
      </c>
      <c r="L14" s="29">
        <v>10</v>
      </c>
      <c r="M14" s="9">
        <v>283906</v>
      </c>
      <c r="N14" s="30" t="b">
        <f t="shared" si="4"/>
        <v>1</v>
      </c>
    </row>
    <row r="15" spans="1:14" ht="15.75">
      <c r="A15" s="16">
        <v>11</v>
      </c>
      <c r="B15" s="9">
        <v>284040</v>
      </c>
      <c r="C15" s="9"/>
      <c r="D15" s="11">
        <f>LR!N15</f>
        <v>80.45454545454545</v>
      </c>
      <c r="E15" s="11">
        <f>Quizzes!L15</f>
        <v>31.11111111111111</v>
      </c>
      <c r="F15" s="8">
        <v>28</v>
      </c>
      <c r="G15" s="12">
        <f t="shared" si="0"/>
        <v>139.56565656565658</v>
      </c>
      <c r="H15" s="12">
        <f t="shared" si="1"/>
        <v>146.97565656565658</v>
      </c>
      <c r="I15" s="31">
        <f t="shared" si="2"/>
        <v>13.956565656565658</v>
      </c>
      <c r="J15" s="31">
        <f t="shared" si="3"/>
        <v>14.697565656565658</v>
      </c>
      <c r="L15" s="29">
        <v>11</v>
      </c>
      <c r="M15" s="9">
        <v>284040</v>
      </c>
      <c r="N15" s="30" t="b">
        <f t="shared" si="4"/>
        <v>1</v>
      </c>
    </row>
    <row r="16" spans="1:14" ht="15.75">
      <c r="A16" s="16">
        <v>12</v>
      </c>
      <c r="B16" s="9">
        <v>285076</v>
      </c>
      <c r="C16" s="9"/>
      <c r="D16" s="11">
        <f>LR!N16</f>
        <v>72.27272727272727</v>
      </c>
      <c r="E16" s="11">
        <f>Quizzes!L16</f>
        <v>28</v>
      </c>
      <c r="F16" s="8">
        <v>25</v>
      </c>
      <c r="G16" s="12">
        <f t="shared" si="0"/>
        <v>125.27272727272727</v>
      </c>
      <c r="H16" s="12">
        <f t="shared" si="1"/>
        <v>132.68272727272728</v>
      </c>
      <c r="I16" s="31">
        <f t="shared" si="2"/>
        <v>12.527272727272727</v>
      </c>
      <c r="J16" s="31">
        <f t="shared" si="3"/>
        <v>13.268272727272727</v>
      </c>
      <c r="L16" s="29">
        <v>12</v>
      </c>
      <c r="M16" s="9">
        <v>285076</v>
      </c>
      <c r="N16" s="30" t="b">
        <f t="shared" si="4"/>
        <v>1</v>
      </c>
    </row>
    <row r="17" spans="1:14" ht="15.75">
      <c r="A17" s="16">
        <v>13</v>
      </c>
      <c r="B17" s="9">
        <v>285150</v>
      </c>
      <c r="C17" s="9">
        <v>1</v>
      </c>
      <c r="D17" s="11">
        <f>LR!N17</f>
        <v>77.27272727272727</v>
      </c>
      <c r="E17" s="11">
        <f>Quizzes!L17</f>
        <v>30.333333333333332</v>
      </c>
      <c r="F17" s="8">
        <v>26</v>
      </c>
      <c r="G17" s="12">
        <f t="shared" si="0"/>
        <v>134.6060606060606</v>
      </c>
      <c r="H17" s="12">
        <f t="shared" si="1"/>
        <v>142.0160606060606</v>
      </c>
      <c r="I17" s="31">
        <f t="shared" si="2"/>
        <v>13.46060606060606</v>
      </c>
      <c r="J17" s="31">
        <f t="shared" si="3"/>
        <v>14.201606060606059</v>
      </c>
      <c r="L17" s="29">
        <v>13</v>
      </c>
      <c r="M17" s="9">
        <v>285150</v>
      </c>
      <c r="N17" s="30" t="b">
        <f t="shared" si="4"/>
        <v>1</v>
      </c>
    </row>
    <row r="18" spans="1:14" ht="15.75">
      <c r="A18" s="16">
        <v>14</v>
      </c>
      <c r="B18" s="9">
        <v>285484</v>
      </c>
      <c r="C18" s="9">
        <v>1</v>
      </c>
      <c r="D18" s="11">
        <f>LR!N18</f>
        <v>78.63636363636364</v>
      </c>
      <c r="E18" s="11">
        <f>Quizzes!L18</f>
        <v>21.77777777777778</v>
      </c>
      <c r="F18" s="8">
        <v>27</v>
      </c>
      <c r="G18" s="12">
        <f t="shared" si="0"/>
        <v>128.41414141414143</v>
      </c>
      <c r="H18" s="12">
        <f t="shared" si="1"/>
        <v>135.82414141414142</v>
      </c>
      <c r="I18" s="31">
        <f t="shared" si="2"/>
        <v>12.841414141414143</v>
      </c>
      <c r="J18" s="31">
        <f t="shared" si="3"/>
        <v>13.582414141414143</v>
      </c>
      <c r="L18" s="29">
        <v>14</v>
      </c>
      <c r="M18" s="9">
        <v>285484</v>
      </c>
      <c r="N18" s="30" t="b">
        <f t="shared" si="4"/>
        <v>1</v>
      </c>
    </row>
    <row r="19" spans="1:14" ht="15.75">
      <c r="A19" s="16">
        <v>15</v>
      </c>
      <c r="B19" s="9">
        <v>288456</v>
      </c>
      <c r="C19" s="9"/>
      <c r="D19" s="11">
        <f>LR!N19</f>
        <v>81.81818181818181</v>
      </c>
      <c r="E19" s="11">
        <f>Quizzes!L19</f>
        <v>18.666666666666668</v>
      </c>
      <c r="F19" s="8">
        <v>25</v>
      </c>
      <c r="G19" s="12">
        <f t="shared" si="0"/>
        <v>125.48484848484848</v>
      </c>
      <c r="H19" s="12">
        <f t="shared" si="1"/>
        <v>132.8948484848485</v>
      </c>
      <c r="I19" s="31">
        <f t="shared" si="2"/>
        <v>12.548484848484849</v>
      </c>
      <c r="J19" s="31">
        <f t="shared" si="3"/>
        <v>13.28948484848485</v>
      </c>
      <c r="L19" s="29">
        <v>15</v>
      </c>
      <c r="M19" s="9">
        <v>288456</v>
      </c>
      <c r="N19" s="30" t="b">
        <f t="shared" si="4"/>
        <v>1</v>
      </c>
    </row>
    <row r="20" spans="1:14" ht="15.75">
      <c r="A20" s="16">
        <v>16</v>
      </c>
      <c r="B20" s="9">
        <v>288618</v>
      </c>
      <c r="C20" s="9">
        <v>2</v>
      </c>
      <c r="D20" s="11">
        <f>LR!N20</f>
        <v>78.18181818181819</v>
      </c>
      <c r="E20" s="11">
        <f>Quizzes!L20</f>
        <v>36.94444444444444</v>
      </c>
      <c r="F20" s="8">
        <v>30</v>
      </c>
      <c r="G20" s="12">
        <f t="shared" si="0"/>
        <v>147.12626262626264</v>
      </c>
      <c r="H20" s="12">
        <f t="shared" si="1"/>
        <v>154.53626262626264</v>
      </c>
      <c r="I20" s="31">
        <f t="shared" si="2"/>
        <v>14.712626262626264</v>
      </c>
      <c r="J20" s="31">
        <f t="shared" si="3"/>
        <v>15.453626262626264</v>
      </c>
      <c r="L20" s="29">
        <v>16</v>
      </c>
      <c r="M20" s="9">
        <v>288618</v>
      </c>
      <c r="N20" s="30" t="b">
        <f t="shared" si="4"/>
        <v>1</v>
      </c>
    </row>
    <row r="21" spans="1:14" ht="15.75">
      <c r="A21" s="16">
        <v>17</v>
      </c>
      <c r="B21" s="9">
        <v>288702</v>
      </c>
      <c r="C21" s="9"/>
      <c r="D21" s="11">
        <f>LR!N21</f>
        <v>78.63636363636364</v>
      </c>
      <c r="E21" s="11">
        <f>Quizzes!L21</f>
        <v>30.333333333333332</v>
      </c>
      <c r="F21" s="8">
        <v>28</v>
      </c>
      <c r="G21" s="12">
        <f t="shared" si="0"/>
        <v>136.96969696969697</v>
      </c>
      <c r="H21" s="12">
        <f t="shared" si="1"/>
        <v>144.37969696969697</v>
      </c>
      <c r="I21" s="31">
        <f t="shared" si="2"/>
        <v>13.696969696969697</v>
      </c>
      <c r="J21" s="31">
        <f t="shared" si="3"/>
        <v>14.437969696969697</v>
      </c>
      <c r="L21" s="29">
        <v>17</v>
      </c>
      <c r="M21" s="9">
        <v>288702</v>
      </c>
      <c r="N21" s="30" t="b">
        <f t="shared" si="4"/>
        <v>1</v>
      </c>
    </row>
    <row r="22" spans="1:10" ht="12.75">
      <c r="A22" s="13" t="s">
        <v>12</v>
      </c>
      <c r="B22" s="13"/>
      <c r="C22" s="13"/>
      <c r="D22" s="14">
        <f>AVERAGE(D5:D21)</f>
        <v>76.36363636363637</v>
      </c>
      <c r="E22" s="14">
        <f>AVERAGE(E5:E21)</f>
        <v>29.57843137254902</v>
      </c>
      <c r="F22" s="14">
        <f>AVERAGE(F5:F21)</f>
        <v>26.11764705882353</v>
      </c>
      <c r="G22" s="14">
        <f>AVERAGE(G5:G21)</f>
        <v>132.58912655971477</v>
      </c>
      <c r="H22" s="14">
        <f>AVERAGE(H5:H21)</f>
        <v>139.9991265597148</v>
      </c>
      <c r="I22" s="14">
        <f>AVERAGE(I5:I21)</f>
        <v>13.25891265597148</v>
      </c>
      <c r="J22" s="14">
        <f>AVERAGE(J5:J21)</f>
        <v>13.999912655971478</v>
      </c>
    </row>
    <row r="23" spans="1:10" ht="12.75">
      <c r="A23" s="13" t="s">
        <v>11</v>
      </c>
      <c r="B23" s="13"/>
      <c r="C23" s="13"/>
      <c r="D23" s="14">
        <f>STDEV(D5:D21)</f>
        <v>10.550449444031827</v>
      </c>
      <c r="E23" s="14">
        <f>STDEV(E5:E21)</f>
        <v>8.737536512038234</v>
      </c>
      <c r="F23" s="14">
        <f>STDEV(F5:F21)</f>
        <v>2.891417319870494</v>
      </c>
      <c r="G23" s="14">
        <f>STDEV(G5:G21)</f>
        <v>19.673702988192364</v>
      </c>
      <c r="H23" s="14">
        <f>STDEV(H5:H21)</f>
        <v>19.673702988191994</v>
      </c>
      <c r="I23" s="14">
        <f>STDEV(I5:I21)</f>
        <v>1.9673702988192074</v>
      </c>
      <c r="J23" s="14">
        <f>STDEV(J5:J21)</f>
        <v>1.9673702988192363</v>
      </c>
    </row>
    <row r="24" ht="12.75">
      <c r="D24" s="2"/>
    </row>
    <row r="25" ht="12.75">
      <c r="D2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K4" sqref="K4"/>
    </sheetView>
  </sheetViews>
  <sheetFormatPr defaultColWidth="9.140625" defaultRowHeight="12.75"/>
  <cols>
    <col min="1" max="1" width="5.7109375" style="1" customWidth="1"/>
    <col min="3" max="3" width="5.421875" style="0" customWidth="1"/>
    <col min="4" max="4" width="57.28125" style="0" customWidth="1"/>
  </cols>
  <sheetData>
    <row r="1" spans="2:20" ht="12.75">
      <c r="B1" s="1"/>
      <c r="C1" s="1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/>
    </row>
    <row r="2" spans="2:20" ht="12.75">
      <c r="B2" s="1"/>
      <c r="C2" s="1" t="s">
        <v>30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1"/>
    </row>
    <row r="3" spans="2:20" ht="12.75">
      <c r="B3" s="1"/>
      <c r="C3" s="1" t="s">
        <v>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1"/>
    </row>
    <row r="4" ht="12.75" customHeight="1">
      <c r="A4"/>
    </row>
    <row r="5" ht="12.75">
      <c r="A5"/>
    </row>
    <row r="6" spans="1:4" ht="12.75" customHeight="1">
      <c r="A6" s="5">
        <v>1</v>
      </c>
      <c r="B6" s="6">
        <v>277583</v>
      </c>
      <c r="C6" s="6">
        <v>27</v>
      </c>
      <c r="D6" s="7" t="s">
        <v>32</v>
      </c>
    </row>
    <row r="7" spans="1:4" ht="15.75">
      <c r="A7" s="5">
        <v>2</v>
      </c>
      <c r="B7" s="6">
        <v>280908</v>
      </c>
      <c r="C7" s="6">
        <v>15</v>
      </c>
      <c r="D7" s="7" t="s">
        <v>33</v>
      </c>
    </row>
    <row r="8" spans="1:4" ht="12.75" customHeight="1">
      <c r="A8" s="5">
        <v>3</v>
      </c>
      <c r="B8" s="6">
        <v>281572</v>
      </c>
      <c r="C8" s="6">
        <v>11</v>
      </c>
      <c r="D8" s="7" t="s">
        <v>34</v>
      </c>
    </row>
    <row r="9" spans="1:4" ht="15.75">
      <c r="A9" s="5">
        <v>4</v>
      </c>
      <c r="B9" s="6">
        <v>281736</v>
      </c>
      <c r="C9" s="6">
        <v>20</v>
      </c>
      <c r="D9" s="7" t="s">
        <v>35</v>
      </c>
    </row>
    <row r="10" spans="1:4" ht="15.75">
      <c r="A10" s="5">
        <v>5</v>
      </c>
      <c r="B10" s="6">
        <v>282158</v>
      </c>
      <c r="C10" s="6">
        <v>11</v>
      </c>
      <c r="D10" s="7" t="s">
        <v>36</v>
      </c>
    </row>
    <row r="11" spans="1:4" ht="15.75">
      <c r="A11" s="5">
        <v>6</v>
      </c>
      <c r="B11" s="6">
        <v>283536</v>
      </c>
      <c r="C11" s="6">
        <v>11</v>
      </c>
      <c r="D11" s="7" t="s">
        <v>37</v>
      </c>
    </row>
    <row r="12" spans="1:4" ht="15.75">
      <c r="A12" s="5">
        <v>7</v>
      </c>
      <c r="B12" s="6">
        <v>283574</v>
      </c>
      <c r="C12" s="6">
        <v>12</v>
      </c>
      <c r="D12" s="7" t="s">
        <v>38</v>
      </c>
    </row>
    <row r="13" spans="1:4" ht="15.75">
      <c r="A13" s="5">
        <v>8</v>
      </c>
      <c r="B13" s="6">
        <v>283578</v>
      </c>
      <c r="C13" s="6">
        <v>58</v>
      </c>
      <c r="D13" s="7" t="s">
        <v>39</v>
      </c>
    </row>
    <row r="14" spans="1:4" ht="15.75">
      <c r="A14" s="5">
        <v>9</v>
      </c>
      <c r="B14" s="6">
        <v>283658</v>
      </c>
      <c r="C14" s="6">
        <v>12</v>
      </c>
      <c r="D14" s="7" t="s">
        <v>40</v>
      </c>
    </row>
    <row r="15" spans="1:4" ht="15.75">
      <c r="A15" s="5">
        <v>10</v>
      </c>
      <c r="B15" s="6">
        <v>283906</v>
      </c>
      <c r="C15" s="6">
        <v>41</v>
      </c>
      <c r="D15" s="7" t="s">
        <v>41</v>
      </c>
    </row>
    <row r="16" spans="1:4" ht="15.75">
      <c r="A16" s="5">
        <v>11</v>
      </c>
      <c r="B16" s="6">
        <v>284040</v>
      </c>
      <c r="C16" s="6">
        <v>20</v>
      </c>
      <c r="D16" s="7" t="s">
        <v>42</v>
      </c>
    </row>
    <row r="17" spans="1:4" ht="15.75">
      <c r="A17" s="5">
        <v>12</v>
      </c>
      <c r="B17" s="6">
        <v>285076</v>
      </c>
      <c r="C17" s="6">
        <v>60</v>
      </c>
      <c r="D17" s="7" t="s">
        <v>43</v>
      </c>
    </row>
    <row r="18" spans="1:4" ht="15.75">
      <c r="A18" s="5">
        <v>13</v>
      </c>
      <c r="B18" s="6">
        <v>285150</v>
      </c>
      <c r="C18" s="6">
        <v>10</v>
      </c>
      <c r="D18" s="7" t="s">
        <v>44</v>
      </c>
    </row>
    <row r="19" spans="1:4" ht="15.75">
      <c r="A19" s="5">
        <v>14</v>
      </c>
      <c r="B19" s="6">
        <v>285484</v>
      </c>
      <c r="C19" s="6">
        <v>33</v>
      </c>
      <c r="D19" s="7" t="s">
        <v>45</v>
      </c>
    </row>
    <row r="20" spans="1:4" ht="15.75">
      <c r="A20" s="5">
        <v>15</v>
      </c>
      <c r="B20" s="6">
        <v>288456</v>
      </c>
      <c r="C20" s="6">
        <v>12</v>
      </c>
      <c r="D20" s="7" t="s">
        <v>46</v>
      </c>
    </row>
    <row r="21" spans="1:4" ht="15.75">
      <c r="A21" s="5">
        <v>16</v>
      </c>
      <c r="B21" s="6">
        <v>288618</v>
      </c>
      <c r="C21" s="6">
        <v>37</v>
      </c>
      <c r="D21" s="7" t="s">
        <v>47</v>
      </c>
    </row>
    <row r="22" spans="1:4" ht="15.75">
      <c r="A22" s="5">
        <v>17</v>
      </c>
      <c r="B22" s="6">
        <v>288702</v>
      </c>
      <c r="C22" s="6">
        <v>12</v>
      </c>
      <c r="D22" s="7" t="s">
        <v>48</v>
      </c>
    </row>
    <row r="23" ht="12.75">
      <c r="A23"/>
    </row>
    <row r="24" ht="12.75">
      <c r="A24"/>
    </row>
    <row r="25" ht="12.75">
      <c r="A25"/>
    </row>
    <row r="26" spans="1:11" ht="12.75">
      <c r="A26"/>
      <c r="D26" s="20" t="s">
        <v>52</v>
      </c>
      <c r="E26" s="21"/>
      <c r="F26" s="21"/>
      <c r="G26" s="21"/>
      <c r="H26" s="21"/>
      <c r="I26" s="21"/>
      <c r="J26" s="21"/>
      <c r="K26" s="22"/>
    </row>
    <row r="27" spans="1:11" ht="12.75">
      <c r="A27"/>
      <c r="D27" s="23"/>
      <c r="E27" s="24"/>
      <c r="F27" s="24"/>
      <c r="G27" s="24"/>
      <c r="H27" s="24"/>
      <c r="I27" s="24"/>
      <c r="J27" s="24"/>
      <c r="K27" s="25"/>
    </row>
    <row r="28" spans="1:11" ht="12.75">
      <c r="A28"/>
      <c r="D28" s="23"/>
      <c r="E28" s="24"/>
      <c r="F28" s="24"/>
      <c r="G28" s="24"/>
      <c r="H28" s="24"/>
      <c r="I28" s="24"/>
      <c r="J28" s="24"/>
      <c r="K28" s="25"/>
    </row>
    <row r="29" spans="1:11" ht="12.75">
      <c r="A29"/>
      <c r="D29" s="26"/>
      <c r="E29" s="27"/>
      <c r="F29" s="27"/>
      <c r="G29" s="27"/>
      <c r="H29" s="27"/>
      <c r="I29" s="27"/>
      <c r="J29" s="27"/>
      <c r="K29" s="28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</sheetData>
  <mergeCells count="1">
    <mergeCell ref="D26:K2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Ayman ghannam</cp:lastModifiedBy>
  <dcterms:created xsi:type="dcterms:W3CDTF">2010-01-10T16:46:08Z</dcterms:created>
  <dcterms:modified xsi:type="dcterms:W3CDTF">2010-01-24T12:20:21Z</dcterms:modified>
  <cp:category/>
  <cp:version/>
  <cp:contentType/>
  <cp:contentStatus/>
</cp:coreProperties>
</file>