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<sst xmlns="http://schemas.openxmlformats.org/spreadsheetml/2006/main" count="53" uniqueCount="22">
  <si>
    <t>Half Debt</t>
  </si>
  <si>
    <t xml:space="preserve">Number of shares </t>
  </si>
  <si>
    <t>Price per share</t>
  </si>
  <si>
    <t>Equity Value</t>
  </si>
  <si>
    <t>Debt Value</t>
  </si>
  <si>
    <t>Firm Value</t>
  </si>
  <si>
    <t xml:space="preserve">All Equity </t>
  </si>
  <si>
    <t>State Of the economy</t>
  </si>
  <si>
    <t>Bad</t>
  </si>
  <si>
    <t>Good</t>
  </si>
  <si>
    <t>Normal</t>
  </si>
  <si>
    <t>EBIT</t>
  </si>
  <si>
    <t>EPS</t>
  </si>
  <si>
    <t>ROE</t>
  </si>
  <si>
    <t>Interest Expenses</t>
  </si>
  <si>
    <t>Tax</t>
  </si>
  <si>
    <t>Cost of debt</t>
  </si>
  <si>
    <t>Tax Rate</t>
  </si>
  <si>
    <t>Net Income</t>
  </si>
  <si>
    <t>WACC</t>
  </si>
  <si>
    <t>With TAX</t>
  </si>
  <si>
    <t>NO TAX (M&amp;M)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</si>
</sst>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%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9" fontId="0" fillId="0" borderId="2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66" fontId="0" fillId="0" borderId="0" xfId="0" applyNumberFormat="1" applyBorder="1" applyAlignment="1">
      <alignment/>
    </xf>
    <xf numFmtId="0" fontId="5" fillId="0" borderId="3" xfId="0" applyFont="1" applyBorder="1" applyAlignment="1">
      <alignment/>
    </xf>
    <xf numFmtId="164" fontId="5" fillId="0" borderId="4" xfId="0" applyNumberFormat="1" applyFont="1" applyBorder="1" applyAlignment="1">
      <alignment/>
    </xf>
    <xf numFmtId="0" fontId="5" fillId="0" borderId="4" xfId="0" applyFont="1" applyBorder="1" applyAlignment="1">
      <alignment/>
    </xf>
    <xf numFmtId="164" fontId="5" fillId="0" borderId="5" xfId="0" applyNumberFormat="1" applyFont="1" applyBorder="1" applyAlignment="1">
      <alignment/>
    </xf>
    <xf numFmtId="0" fontId="5" fillId="0" borderId="6" xfId="0" applyFont="1" applyBorder="1" applyAlignment="1">
      <alignment/>
    </xf>
    <xf numFmtId="166" fontId="5" fillId="0" borderId="7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5"/>
  <sheetViews>
    <sheetView tabSelected="1" workbookViewId="0" topLeftCell="A1">
      <selection activeCell="K25" sqref="K25"/>
    </sheetView>
  </sheetViews>
  <sheetFormatPr defaultColWidth="9.140625" defaultRowHeight="12.75"/>
  <cols>
    <col min="1" max="1" width="16.28125" style="0" bestFit="1" customWidth="1"/>
    <col min="2" max="4" width="10.140625" style="0" bestFit="1" customWidth="1"/>
    <col min="5" max="5" width="7.57421875" style="0" customWidth="1"/>
    <col min="6" max="8" width="10.140625" style="0" bestFit="1" customWidth="1"/>
  </cols>
  <sheetData>
    <row r="2" spans="1:8" ht="13.5" customHeight="1">
      <c r="A2" s="11" t="s">
        <v>21</v>
      </c>
      <c r="B2" s="10"/>
      <c r="C2" s="10" t="s">
        <v>6</v>
      </c>
      <c r="D2" s="10"/>
      <c r="E2" s="10"/>
      <c r="F2" s="10"/>
      <c r="G2" s="10" t="s">
        <v>0</v>
      </c>
      <c r="H2" s="6"/>
    </row>
    <row r="3" spans="1:7" ht="12.75">
      <c r="A3" t="s">
        <v>1</v>
      </c>
      <c r="C3" s="1">
        <v>100000</v>
      </c>
      <c r="D3" s="1"/>
      <c r="E3" s="1"/>
      <c r="G3" s="1">
        <f>C3/2</f>
        <v>50000</v>
      </c>
    </row>
    <row r="4" spans="1:7" ht="12.75">
      <c r="A4" t="s">
        <v>2</v>
      </c>
      <c r="C4" s="2">
        <v>10</v>
      </c>
      <c r="D4" s="2"/>
      <c r="E4" s="2"/>
      <c r="G4" s="2">
        <v>10</v>
      </c>
    </row>
    <row r="5" spans="1:7" ht="12.75">
      <c r="A5" t="s">
        <v>3</v>
      </c>
      <c r="C5" s="2">
        <f>C3*C4</f>
        <v>1000000</v>
      </c>
      <c r="D5" s="2"/>
      <c r="E5" s="2"/>
      <c r="G5" s="2">
        <f>G3*G4</f>
        <v>500000</v>
      </c>
    </row>
    <row r="6" spans="1:7" ht="12.75">
      <c r="A6" t="s">
        <v>4</v>
      </c>
      <c r="C6" s="2">
        <v>0</v>
      </c>
      <c r="D6" s="2"/>
      <c r="E6" s="2"/>
      <c r="G6" s="2">
        <f>G5</f>
        <v>500000</v>
      </c>
    </row>
    <row r="7" spans="1:7" ht="12.75">
      <c r="A7" t="s">
        <v>5</v>
      </c>
      <c r="C7" s="2">
        <f>C5+C6</f>
        <v>1000000</v>
      </c>
      <c r="D7" s="2"/>
      <c r="E7" s="2"/>
      <c r="G7" s="2">
        <f>G5+G6</f>
        <v>1000000</v>
      </c>
    </row>
    <row r="8" spans="1:7" ht="12.75">
      <c r="A8" t="s">
        <v>16</v>
      </c>
      <c r="C8" s="3">
        <v>0.1</v>
      </c>
      <c r="G8" s="3">
        <f>C8</f>
        <v>0.1</v>
      </c>
    </row>
    <row r="9" spans="1:8" ht="12.75">
      <c r="A9" s="7" t="s">
        <v>17</v>
      </c>
      <c r="B9" s="7"/>
      <c r="C9" s="8">
        <v>0</v>
      </c>
      <c r="D9" s="7"/>
      <c r="E9" s="7"/>
      <c r="F9" s="7"/>
      <c r="G9" s="8">
        <f>C9</f>
        <v>0</v>
      </c>
      <c r="H9" s="7"/>
    </row>
    <row r="10" spans="3:6" ht="12.75">
      <c r="C10" s="3"/>
      <c r="F10" s="3"/>
    </row>
    <row r="11" spans="1:8" ht="12.75">
      <c r="A11" s="9"/>
      <c r="B11" s="6"/>
      <c r="C11" s="6"/>
      <c r="D11" s="6"/>
      <c r="E11" s="12" t="s">
        <v>7</v>
      </c>
      <c r="F11" s="12"/>
      <c r="G11" s="12"/>
      <c r="H11" s="12"/>
    </row>
    <row r="12" spans="2:8" ht="12.75">
      <c r="B12" s="6" t="s">
        <v>8</v>
      </c>
      <c r="C12" s="6" t="s">
        <v>10</v>
      </c>
      <c r="D12" s="6" t="s">
        <v>9</v>
      </c>
      <c r="E12" s="6"/>
      <c r="F12" s="6" t="s">
        <v>8</v>
      </c>
      <c r="G12" s="6" t="s">
        <v>10</v>
      </c>
      <c r="H12" s="6" t="s">
        <v>9</v>
      </c>
    </row>
    <row r="13" spans="1:9" ht="12.75">
      <c r="A13" t="s">
        <v>11</v>
      </c>
      <c r="B13" s="1">
        <v>75000</v>
      </c>
      <c r="C13" s="1">
        <v>125000</v>
      </c>
      <c r="D13" s="1">
        <v>175000</v>
      </c>
      <c r="E13" s="1"/>
      <c r="F13" s="1">
        <f>B13</f>
        <v>75000</v>
      </c>
      <c r="G13" s="1">
        <f>C13</f>
        <v>125000</v>
      </c>
      <c r="H13" s="1">
        <f>D13</f>
        <v>175000</v>
      </c>
      <c r="I13" s="4"/>
    </row>
    <row r="14" spans="1:9" ht="12.75">
      <c r="A14" t="s">
        <v>14</v>
      </c>
      <c r="B14" s="1">
        <f>$C$8*$C$6</f>
        <v>0</v>
      </c>
      <c r="C14" s="1">
        <f>$C$8*$C$6</f>
        <v>0</v>
      </c>
      <c r="D14" s="1">
        <f>$C$8*$C$6</f>
        <v>0</v>
      </c>
      <c r="E14" s="1"/>
      <c r="F14" s="1">
        <f>$G$8*$G$6</f>
        <v>50000</v>
      </c>
      <c r="G14" s="1">
        <f>$G$8*$G$6</f>
        <v>50000</v>
      </c>
      <c r="H14" s="1">
        <f>$G$8*$G$6</f>
        <v>50000</v>
      </c>
      <c r="I14" s="4"/>
    </row>
    <row r="15" spans="1:9" ht="12.75">
      <c r="A15" t="s">
        <v>15</v>
      </c>
      <c r="B15" s="1">
        <f>(B13-B14)*$C$9</f>
        <v>0</v>
      </c>
      <c r="C15" s="1">
        <f>(C13-C14)*$C$9</f>
        <v>0</v>
      </c>
      <c r="D15" s="1">
        <f>(D13-D14)*$C$9</f>
        <v>0</v>
      </c>
      <c r="E15" s="1"/>
      <c r="F15" s="1">
        <f>(F13-F14)*$G$9</f>
        <v>0</v>
      </c>
      <c r="G15" s="1">
        <f>(G13-G14)*$G$9</f>
        <v>0</v>
      </c>
      <c r="H15" s="1">
        <f>(H13-H14)*$G$9</f>
        <v>0</v>
      </c>
      <c r="I15" s="4"/>
    </row>
    <row r="16" spans="1:9" ht="12.75">
      <c r="A16" t="s">
        <v>18</v>
      </c>
      <c r="B16" s="1">
        <f>B13-B14-B15</f>
        <v>75000</v>
      </c>
      <c r="C16" s="1">
        <f>C13-C14-C15</f>
        <v>125000</v>
      </c>
      <c r="D16" s="1">
        <f>D13-D14-D15</f>
        <v>175000</v>
      </c>
      <c r="E16" s="1"/>
      <c r="F16" s="1">
        <f>F13-F14-F15</f>
        <v>25000</v>
      </c>
      <c r="G16" s="1">
        <f>G13-G14-G15</f>
        <v>75000</v>
      </c>
      <c r="H16" s="1">
        <f>H13-H14-H15</f>
        <v>125000</v>
      </c>
      <c r="I16" s="4"/>
    </row>
    <row r="17" spans="1:9" ht="12.75">
      <c r="A17" t="s">
        <v>12</v>
      </c>
      <c r="B17" s="4">
        <f>B16/$C$3</f>
        <v>0.75</v>
      </c>
      <c r="C17" s="4">
        <f>C16/$C$3</f>
        <v>1.25</v>
      </c>
      <c r="D17" s="4">
        <f>D16/$C$3</f>
        <v>1.75</v>
      </c>
      <c r="E17" s="4"/>
      <c r="F17" s="4">
        <f>F16/$G$3</f>
        <v>0.5</v>
      </c>
      <c r="G17" s="4">
        <f>G16/$G$3</f>
        <v>1.5</v>
      </c>
      <c r="H17" s="4">
        <f>H16/$G$3</f>
        <v>2.5</v>
      </c>
      <c r="I17" s="4"/>
    </row>
    <row r="18" spans="1:9" ht="12.75">
      <c r="A18" t="s">
        <v>13</v>
      </c>
      <c r="B18" s="5">
        <f>B16/$C$5</f>
        <v>0.075</v>
      </c>
      <c r="C18" s="5">
        <f>C16/$C$5</f>
        <v>0.125</v>
      </c>
      <c r="D18" s="5">
        <f>D16/$C$5</f>
        <v>0.175</v>
      </c>
      <c r="E18" s="5"/>
      <c r="F18" s="5">
        <f>F16/$G$5</f>
        <v>0.05</v>
      </c>
      <c r="G18" s="5">
        <f>G16/$G$5</f>
        <v>0.15</v>
      </c>
      <c r="H18" s="5">
        <f>H16/$G$5</f>
        <v>0.25</v>
      </c>
      <c r="I18" s="4"/>
    </row>
    <row r="20" spans="1:8" ht="12.75">
      <c r="A20" t="s">
        <v>3</v>
      </c>
      <c r="B20" s="1">
        <f>(B17/B18)*$C$3</f>
        <v>1000000</v>
      </c>
      <c r="C20" s="1">
        <f>(C17/C18)*$C$3</f>
        <v>1000000</v>
      </c>
      <c r="D20" s="1">
        <f>(D17/D18)*$C$3</f>
        <v>1000000</v>
      </c>
      <c r="E20" s="1"/>
      <c r="F20" s="1">
        <f>(F17/F18)*$G$3</f>
        <v>500000</v>
      </c>
      <c r="G20" s="1">
        <f>(G17/G18)*$G$3</f>
        <v>500000</v>
      </c>
      <c r="H20" s="1">
        <f>(H17/H18)*$G$3</f>
        <v>500000</v>
      </c>
    </row>
    <row r="21" spans="1:8" ht="13.5" thickBot="1">
      <c r="A21" t="s">
        <v>4</v>
      </c>
      <c r="B21" s="1">
        <f>$C$6</f>
        <v>0</v>
      </c>
      <c r="C21" s="1">
        <f>$C$6</f>
        <v>0</v>
      </c>
      <c r="D21" s="1">
        <f>$C$6</f>
        <v>0</v>
      </c>
      <c r="E21" s="1"/>
      <c r="F21" s="1">
        <f>$G$6</f>
        <v>500000</v>
      </c>
      <c r="G21" s="1">
        <f>$G$6</f>
        <v>500000</v>
      </c>
      <c r="H21" s="1">
        <f>$G$6</f>
        <v>500000</v>
      </c>
    </row>
    <row r="22" spans="1:8" ht="12.75">
      <c r="A22" s="14" t="s">
        <v>5</v>
      </c>
      <c r="B22" s="15">
        <f>B20+B21</f>
        <v>1000000</v>
      </c>
      <c r="C22" s="15">
        <f>C20+C21</f>
        <v>1000000</v>
      </c>
      <c r="D22" s="15">
        <f>D20+D21</f>
        <v>1000000</v>
      </c>
      <c r="E22" s="16"/>
      <c r="F22" s="15">
        <f>F20+F21</f>
        <v>1000000</v>
      </c>
      <c r="G22" s="15">
        <f>G20+G21</f>
        <v>1000000</v>
      </c>
      <c r="H22" s="17">
        <f>H20+H21</f>
        <v>1000000</v>
      </c>
    </row>
    <row r="23" spans="1:8" ht="13.5" thickBot="1">
      <c r="A23" s="18" t="s">
        <v>19</v>
      </c>
      <c r="B23" s="19">
        <f>(B20/B22)*B18+(B21/B22)*$C$8*(1-$C$9)</f>
        <v>0.075</v>
      </c>
      <c r="C23" s="19">
        <f>(C20/C22)*C18+(C21/C22)*$C$8*(1-$C$9)</f>
        <v>0.125</v>
      </c>
      <c r="D23" s="19">
        <f>(D20/D22)*D18+(D21/D22)*$C$8*(1-$C$9)</f>
        <v>0.175</v>
      </c>
      <c r="E23" s="19"/>
      <c r="F23" s="19">
        <f>(F20/F22)*F18+(F21/F22)*$G$8*(1-$G$9)</f>
        <v>0.07500000000000001</v>
      </c>
      <c r="G23" s="19">
        <f>(G20/G22)*G18+(G21/G22)*$G$8*(1-$G$9)</f>
        <v>0.125</v>
      </c>
      <c r="H23" s="19">
        <f>(H20/H22)*H18+(H21/H22)*$G$8*(1-$G$9)</f>
        <v>0.175</v>
      </c>
    </row>
    <row r="24" spans="1:8" ht="12.75">
      <c r="A24" s="9"/>
      <c r="B24" s="13"/>
      <c r="C24" s="13"/>
      <c r="D24" s="13"/>
      <c r="E24" s="13"/>
      <c r="F24" s="13"/>
      <c r="G24" s="13"/>
      <c r="H24" s="13"/>
    </row>
    <row r="25" spans="1:8" ht="12.75" customHeight="1">
      <c r="A25" s="11" t="s">
        <v>20</v>
      </c>
      <c r="B25" s="10"/>
      <c r="C25" s="10" t="s">
        <v>6</v>
      </c>
      <c r="D25" s="10"/>
      <c r="E25" s="10"/>
      <c r="F25" s="10"/>
      <c r="G25" s="10" t="s">
        <v>0</v>
      </c>
      <c r="H25" s="6"/>
    </row>
    <row r="26" spans="1:7" ht="12.75">
      <c r="A26" t="s">
        <v>1</v>
      </c>
      <c r="C26" s="1">
        <v>100000</v>
      </c>
      <c r="D26" s="1"/>
      <c r="E26" s="1"/>
      <c r="G26" s="1">
        <f>C26/2</f>
        <v>50000</v>
      </c>
    </row>
    <row r="27" spans="1:7" ht="12.75">
      <c r="A27" t="s">
        <v>2</v>
      </c>
      <c r="C27" s="2">
        <v>10</v>
      </c>
      <c r="D27" s="2"/>
      <c r="E27" s="2"/>
      <c r="G27" s="2">
        <v>10</v>
      </c>
    </row>
    <row r="28" spans="1:7" ht="12.75">
      <c r="A28" t="s">
        <v>3</v>
      </c>
      <c r="C28" s="2">
        <f>C26*C27</f>
        <v>1000000</v>
      </c>
      <c r="D28" s="2"/>
      <c r="E28" s="2"/>
      <c r="G28" s="2">
        <f>G26*G27</f>
        <v>500000</v>
      </c>
    </row>
    <row r="29" spans="1:7" ht="12.75">
      <c r="A29" t="s">
        <v>4</v>
      </c>
      <c r="C29" s="2">
        <v>0</v>
      </c>
      <c r="D29" s="2"/>
      <c r="E29" s="2"/>
      <c r="G29" s="2">
        <f>G28</f>
        <v>500000</v>
      </c>
    </row>
    <row r="30" spans="1:7" ht="12.75">
      <c r="A30" t="s">
        <v>5</v>
      </c>
      <c r="C30" s="2">
        <f>C28+C29</f>
        <v>1000000</v>
      </c>
      <c r="D30" s="2"/>
      <c r="E30" s="2"/>
      <c r="G30" s="2">
        <f>G28+G29</f>
        <v>1000000</v>
      </c>
    </row>
    <row r="31" spans="1:7" ht="12.75">
      <c r="A31" t="s">
        <v>16</v>
      </c>
      <c r="C31" s="3">
        <v>0.1</v>
      </c>
      <c r="G31" s="3">
        <f>C31</f>
        <v>0.1</v>
      </c>
    </row>
    <row r="32" spans="1:8" ht="12.75">
      <c r="A32" s="7" t="s">
        <v>17</v>
      </c>
      <c r="B32" s="7"/>
      <c r="C32" s="8">
        <v>0.35</v>
      </c>
      <c r="D32" s="7"/>
      <c r="E32" s="7"/>
      <c r="F32" s="7"/>
      <c r="G32" s="8">
        <f>C32</f>
        <v>0.35</v>
      </c>
      <c r="H32" s="7"/>
    </row>
    <row r="33" spans="3:6" ht="12.75">
      <c r="C33" s="3"/>
      <c r="F33" s="3"/>
    </row>
    <row r="34" spans="1:8" ht="12.75">
      <c r="A34" s="9"/>
      <c r="B34" s="6"/>
      <c r="C34" s="6"/>
      <c r="D34" s="6"/>
      <c r="E34" s="12" t="s">
        <v>7</v>
      </c>
      <c r="F34" s="12"/>
      <c r="G34" s="12"/>
      <c r="H34" s="12"/>
    </row>
    <row r="35" spans="2:8" ht="12.75">
      <c r="B35" s="6" t="s">
        <v>8</v>
      </c>
      <c r="C35" s="6" t="s">
        <v>10</v>
      </c>
      <c r="D35" s="6" t="s">
        <v>9</v>
      </c>
      <c r="E35" s="6"/>
      <c r="F35" s="6" t="s">
        <v>8</v>
      </c>
      <c r="G35" s="6" t="s">
        <v>10</v>
      </c>
      <c r="H35" s="6" t="s">
        <v>9</v>
      </c>
    </row>
    <row r="36" spans="1:8" ht="12.75">
      <c r="A36" t="s">
        <v>11</v>
      </c>
      <c r="B36" s="1">
        <v>75000</v>
      </c>
      <c r="C36" s="1">
        <v>125000</v>
      </c>
      <c r="D36" s="1">
        <v>175000</v>
      </c>
      <c r="E36" s="1"/>
      <c r="F36" s="1">
        <f>B36</f>
        <v>75000</v>
      </c>
      <c r="G36" s="1">
        <f>C36</f>
        <v>125000</v>
      </c>
      <c r="H36" s="1">
        <f>D36</f>
        <v>175000</v>
      </c>
    </row>
    <row r="37" spans="1:8" ht="12.75">
      <c r="A37" t="s">
        <v>14</v>
      </c>
      <c r="B37" s="1">
        <f>$C$8*$C$6</f>
        <v>0</v>
      </c>
      <c r="C37" s="1">
        <f>$C$8*$C$6</f>
        <v>0</v>
      </c>
      <c r="D37" s="1">
        <f>$C$8*$C$6</f>
        <v>0</v>
      </c>
      <c r="E37" s="1"/>
      <c r="F37" s="1">
        <f>$G$8*$G$6</f>
        <v>50000</v>
      </c>
      <c r="G37" s="1">
        <f>$G$8*$G$6</f>
        <v>50000</v>
      </c>
      <c r="H37" s="1">
        <f>$G$8*$G$6</f>
        <v>50000</v>
      </c>
    </row>
    <row r="38" spans="1:8" ht="12.75">
      <c r="A38" t="s">
        <v>15</v>
      </c>
      <c r="B38" s="1">
        <f>(B36-B37)*$C$32</f>
        <v>26250</v>
      </c>
      <c r="C38" s="1">
        <f>(C36-C37)*$C$32</f>
        <v>43750</v>
      </c>
      <c r="D38" s="1">
        <f>(D36-D37)*$C$32</f>
        <v>61249.99999999999</v>
      </c>
      <c r="E38" s="1"/>
      <c r="F38" s="1">
        <f>(F36-F37)*$G$32</f>
        <v>8750</v>
      </c>
      <c r="G38" s="1">
        <f>(G36-G37)*$G$32</f>
        <v>26250</v>
      </c>
      <c r="H38" s="1">
        <f>(H36-H37)*$G$32</f>
        <v>43750</v>
      </c>
    </row>
    <row r="39" spans="1:8" ht="12.75">
      <c r="A39" t="s">
        <v>18</v>
      </c>
      <c r="B39" s="1">
        <f>B36-B37-B38</f>
        <v>48750</v>
      </c>
      <c r="C39" s="1">
        <f>C36-C37-C38</f>
        <v>81250</v>
      </c>
      <c r="D39" s="1">
        <f>D36-D37-D38</f>
        <v>113750</v>
      </c>
      <c r="E39" s="1"/>
      <c r="F39" s="1">
        <f>F36-F37-F38</f>
        <v>16250</v>
      </c>
      <c r="G39" s="1">
        <f>G36-G37-G38</f>
        <v>48750</v>
      </c>
      <c r="H39" s="1">
        <f>H36-H37-H38</f>
        <v>81250</v>
      </c>
    </row>
    <row r="40" spans="1:8" ht="12.75">
      <c r="A40" t="s">
        <v>12</v>
      </c>
      <c r="B40" s="4">
        <f>B39/$C$3</f>
        <v>0.4875</v>
      </c>
      <c r="C40" s="4">
        <f>C39/$C$3</f>
        <v>0.8125</v>
      </c>
      <c r="D40" s="4">
        <f>D39/$C$3</f>
        <v>1.1375</v>
      </c>
      <c r="E40" s="4"/>
      <c r="F40" s="4">
        <f>F39/$G$3</f>
        <v>0.325</v>
      </c>
      <c r="G40" s="4">
        <f>G39/$G$3</f>
        <v>0.975</v>
      </c>
      <c r="H40" s="4">
        <f>H39/$G$3</f>
        <v>1.625</v>
      </c>
    </row>
    <row r="42" spans="1:8" ht="12.75">
      <c r="A42" t="s">
        <v>3</v>
      </c>
      <c r="B42" s="1">
        <f>(B40/B18)*$C$3</f>
        <v>650000</v>
      </c>
      <c r="C42" s="1">
        <f>(C40/C18)*$C$3</f>
        <v>650000</v>
      </c>
      <c r="D42" s="1">
        <f>(D40/D18)*$C$3</f>
        <v>650000</v>
      </c>
      <c r="E42" s="1"/>
      <c r="F42" s="1">
        <f>(F40/F18)*$G$3</f>
        <v>325000</v>
      </c>
      <c r="G42" s="1">
        <f>(G40/G18)*$G$3</f>
        <v>325000</v>
      </c>
      <c r="H42" s="1">
        <f>(H40/H18)*$G$3</f>
        <v>325000</v>
      </c>
    </row>
    <row r="43" spans="1:8" ht="13.5" thickBot="1">
      <c r="A43" t="s">
        <v>4</v>
      </c>
      <c r="B43" s="1">
        <f>$C$6</f>
        <v>0</v>
      </c>
      <c r="C43" s="1">
        <f>$C$6</f>
        <v>0</v>
      </c>
      <c r="D43" s="1">
        <f>$C$6</f>
        <v>0</v>
      </c>
      <c r="E43" s="1"/>
      <c r="F43" s="1">
        <f>$G$6</f>
        <v>500000</v>
      </c>
      <c r="G43" s="1">
        <f>$G$6</f>
        <v>500000</v>
      </c>
      <c r="H43" s="1">
        <f>$G$6</f>
        <v>500000</v>
      </c>
    </row>
    <row r="44" spans="1:8" ht="12.75">
      <c r="A44" s="14" t="s">
        <v>5</v>
      </c>
      <c r="B44" s="15">
        <f>B42+B43</f>
        <v>650000</v>
      </c>
      <c r="C44" s="15">
        <f>C42+C43</f>
        <v>650000</v>
      </c>
      <c r="D44" s="15">
        <f>D42+D43</f>
        <v>650000</v>
      </c>
      <c r="E44" s="16"/>
      <c r="F44" s="15">
        <f>F42+F43</f>
        <v>825000</v>
      </c>
      <c r="G44" s="15">
        <f>G42+G43</f>
        <v>825000</v>
      </c>
      <c r="H44" s="17">
        <f>H42+H43</f>
        <v>825000</v>
      </c>
    </row>
    <row r="45" spans="1:8" ht="13.5" thickBot="1">
      <c r="A45" s="18" t="s">
        <v>19</v>
      </c>
      <c r="B45" s="19">
        <f>(B42/B44)*B18+(B43/B44)*$C$8*(1-$C$9)</f>
        <v>0.075</v>
      </c>
      <c r="C45" s="19">
        <f>(C42/C44)*C18+(C43/C44)*$C$8*(1-$C$9)</f>
        <v>0.125</v>
      </c>
      <c r="D45" s="19">
        <f>(D42/D44)*D18+(D43/D44)*$C$8*(1-$C$9)</f>
        <v>0.175</v>
      </c>
      <c r="E45" s="19"/>
      <c r="F45" s="19">
        <f>(F42/F44)*F18+(F43/F44)*$G$31*(1-$G$32)</f>
        <v>0.0590909090909091</v>
      </c>
      <c r="G45" s="19">
        <f>(G42/G44)*G18+(G43/G44)*$G$31*(1-$G$32)</f>
        <v>0.09848484848484848</v>
      </c>
      <c r="H45" s="19">
        <f>(H42/H44)*H18+(H43/H44)*$G$31*(1-$G$32)</f>
        <v>0.13787878787878788</v>
      </c>
    </row>
  </sheetData>
  <mergeCells count="2">
    <mergeCell ref="E11:H11"/>
    <mergeCell ref="E34:H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ITC</dc:creator>
  <cp:keywords/>
  <dc:description/>
  <cp:lastModifiedBy>mfaraj</cp:lastModifiedBy>
  <dcterms:created xsi:type="dcterms:W3CDTF">2007-04-16T14:56:29Z</dcterms:created>
  <dcterms:modified xsi:type="dcterms:W3CDTF">2007-09-09T06:57:37Z</dcterms:modified>
  <cp:category/>
  <cp:version/>
  <cp:contentType/>
  <cp:contentStatus/>
</cp:coreProperties>
</file>